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Library and EIKS\Knowledge Service (EIKS)\Gus Barometer\Write up and web content\"/>
    </mc:Choice>
  </mc:AlternateContent>
  <xr:revisionPtr revIDLastSave="0" documentId="8_{7DAFCC75-24F6-489D-8A66-B466B33F2E3A}" xr6:coauthVersionLast="47" xr6:coauthVersionMax="47" xr10:uidLastSave="{00000000-0000-0000-0000-000000000000}"/>
  <workbookProtection lockStructure="1"/>
  <bookViews>
    <workbookView xWindow="28680" yWindow="-120" windowWidth="29040" windowHeight="15840" tabRatio="800" xr2:uid="{00000000-000D-0000-FFFF-FFFF00000000}"/>
  </bookViews>
  <sheets>
    <sheet name="Introduction to 2021 data" sheetId="2" r:id="rId1"/>
    <sheet name="Biggest challenges" sheetId="4" r:id="rId2"/>
    <sheet name="Re-shaping energy careers" sheetId="1" r:id="rId3"/>
    <sheet name="Skills strategy" sheetId="5" r:id="rId4"/>
    <sheet name="People pipeline" sheetId="6" r:id="rId5"/>
    <sheet name="Just transition" sheetId="7" r:id="rId6"/>
    <sheet name="Wider trends" sheetId="8" r:id="rId7"/>
    <sheet name="Yearly trends (2015-2021)" sheetId="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8" i="1" l="1"/>
  <c r="C69" i="1"/>
  <c r="C70" i="1"/>
  <c r="C71" i="1"/>
  <c r="C72" i="1"/>
  <c r="C73" i="1"/>
  <c r="C61" i="1"/>
  <c r="C55" i="1"/>
  <c r="C56" i="1"/>
  <c r="C57" i="1"/>
  <c r="C58" i="1"/>
  <c r="C59" i="1"/>
  <c r="C60" i="1"/>
  <c r="C54" i="1"/>
  <c r="C45" i="1"/>
  <c r="C46" i="1"/>
  <c r="C47" i="1"/>
  <c r="C44" i="1"/>
  <c r="C31" i="1"/>
  <c r="C32" i="1"/>
  <c r="C33" i="1"/>
  <c r="C34" i="1"/>
  <c r="C35" i="1"/>
  <c r="C36" i="1"/>
  <c r="C37" i="1"/>
  <c r="C30" i="1"/>
  <c r="C9" i="1"/>
  <c r="C10" i="1"/>
  <c r="C11" i="1"/>
  <c r="C12" i="1"/>
  <c r="C13" i="1"/>
  <c r="C14" i="1"/>
  <c r="C15" i="1"/>
  <c r="C16" i="1"/>
  <c r="C17" i="1"/>
  <c r="C18" i="1"/>
  <c r="C19" i="1"/>
  <c r="C20" i="1"/>
  <c r="C21" i="1"/>
  <c r="C22" i="1"/>
  <c r="C23" i="1"/>
  <c r="C8" i="1"/>
  <c r="C84" i="5"/>
  <c r="C85" i="5"/>
  <c r="C86" i="5"/>
  <c r="C87" i="5"/>
  <c r="C88" i="5"/>
  <c r="C89" i="5"/>
  <c r="C90" i="5"/>
  <c r="C91" i="5"/>
  <c r="C92" i="5"/>
  <c r="C93" i="5"/>
  <c r="C94" i="5"/>
  <c r="C95" i="5"/>
  <c r="C96" i="5"/>
  <c r="C97" i="5"/>
  <c r="C98" i="5"/>
  <c r="C83" i="5"/>
  <c r="C63" i="5"/>
  <c r="C64" i="5"/>
  <c r="C65" i="5"/>
  <c r="C66" i="5"/>
  <c r="C67" i="5"/>
  <c r="C68" i="5"/>
  <c r="C69" i="5"/>
  <c r="C70" i="5"/>
  <c r="C71" i="5"/>
  <c r="C72" i="5"/>
  <c r="C73" i="5"/>
  <c r="C74" i="5"/>
  <c r="C75" i="5"/>
  <c r="C76" i="5"/>
  <c r="C62" i="5"/>
  <c r="C47" i="5"/>
  <c r="C48" i="5"/>
  <c r="C49" i="5"/>
  <c r="C50" i="5"/>
  <c r="C51" i="5"/>
  <c r="C52" i="5"/>
  <c r="C53" i="5"/>
  <c r="C54" i="5"/>
  <c r="C55" i="5"/>
  <c r="C46" i="5"/>
  <c r="C35" i="5"/>
  <c r="C36" i="5"/>
  <c r="C37" i="5"/>
  <c r="C38" i="5"/>
  <c r="C39" i="5"/>
  <c r="C34" i="5"/>
  <c r="C23" i="5"/>
  <c r="C24" i="5"/>
  <c r="C25" i="5"/>
  <c r="C26" i="5"/>
  <c r="C27" i="5"/>
  <c r="C22" i="5"/>
  <c r="C9" i="5"/>
  <c r="C10" i="5"/>
  <c r="C11" i="5"/>
  <c r="C12" i="5"/>
  <c r="C8" i="5"/>
  <c r="C13" i="5"/>
  <c r="C43" i="6"/>
  <c r="C44" i="6"/>
  <c r="C45" i="6"/>
  <c r="C46" i="6"/>
  <c r="C47" i="6"/>
  <c r="C48" i="6"/>
  <c r="C49" i="6"/>
  <c r="C50" i="6"/>
  <c r="C51" i="6"/>
  <c r="C42" i="6"/>
  <c r="C26" i="6"/>
  <c r="C27" i="6"/>
  <c r="C28" i="6"/>
  <c r="C29" i="6"/>
  <c r="C30" i="6"/>
  <c r="C31" i="6"/>
  <c r="C32" i="6"/>
  <c r="C33" i="6"/>
  <c r="C34" i="6"/>
  <c r="C35" i="6"/>
  <c r="C25" i="6"/>
  <c r="C9" i="6"/>
  <c r="C10" i="6"/>
  <c r="C11" i="6"/>
  <c r="C12" i="6"/>
  <c r="C13" i="6"/>
  <c r="C14" i="6"/>
  <c r="C15" i="6"/>
  <c r="C16" i="6"/>
  <c r="C17" i="6"/>
  <c r="C8" i="6"/>
  <c r="C20" i="7"/>
  <c r="C21" i="7"/>
  <c r="C22" i="7"/>
  <c r="C23" i="7"/>
  <c r="C24" i="7"/>
  <c r="C25" i="7"/>
  <c r="C19" i="7"/>
  <c r="C48" i="7" l="1"/>
  <c r="C49" i="7"/>
  <c r="C50" i="7"/>
  <c r="C51" i="7"/>
  <c r="C52" i="7"/>
  <c r="C53" i="7"/>
  <c r="C54" i="7"/>
  <c r="C55" i="7"/>
  <c r="C47" i="7"/>
  <c r="C33" i="7"/>
  <c r="C34" i="7"/>
  <c r="C35" i="7"/>
  <c r="C36" i="7"/>
  <c r="C37" i="7"/>
  <c r="C38" i="7"/>
  <c r="C39" i="7"/>
  <c r="C40" i="7"/>
  <c r="C32" i="7"/>
  <c r="C9" i="7"/>
  <c r="C10" i="7"/>
  <c r="C11" i="7"/>
  <c r="C12" i="7"/>
  <c r="C8" i="7"/>
  <c r="C41" i="8"/>
  <c r="C42" i="8"/>
  <c r="C43" i="8"/>
  <c r="C44" i="8"/>
  <c r="C40" i="8"/>
  <c r="C29" i="8"/>
  <c r="C30" i="8"/>
  <c r="C31" i="8"/>
  <c r="C32" i="8"/>
  <c r="C33" i="8"/>
  <c r="C28" i="8"/>
  <c r="I7" i="8"/>
  <c r="I8" i="8"/>
  <c r="I9" i="8"/>
  <c r="I10" i="8"/>
  <c r="I11" i="8"/>
  <c r="I12" i="8"/>
  <c r="I13" i="8"/>
  <c r="I14" i="8"/>
  <c r="I15" i="8"/>
  <c r="I16" i="8"/>
  <c r="I17" i="8"/>
  <c r="I6" i="8"/>
  <c r="C8" i="4" l="1"/>
  <c r="C9" i="4"/>
  <c r="C10" i="4"/>
  <c r="C11" i="4"/>
  <c r="C12" i="4"/>
  <c r="C13" i="4"/>
  <c r="C14" i="4"/>
  <c r="C15" i="4"/>
  <c r="C16" i="4"/>
  <c r="C7" i="4"/>
  <c r="D40" i="3" l="1"/>
</calcChain>
</file>

<file path=xl/sharedStrings.xml><?xml version="1.0" encoding="utf-8"?>
<sst xmlns="http://schemas.openxmlformats.org/spreadsheetml/2006/main" count="370" uniqueCount="249">
  <si>
    <t>Introduction to the data</t>
  </si>
  <si>
    <t>Additional data that were not included in the report can be provided on request by contacting barometer@energyinst.org</t>
  </si>
  <si>
    <t>Survey details</t>
  </si>
  <si>
    <t>Top 2020 respondent sectors (members may be in more than one sector)</t>
  </si>
  <si>
    <t> % of respondents</t>
  </si>
  <si>
    <t xml:space="preserve">The 2021 Energy Barometer is the seventh annual survey of the Energy Institute (EI) College, a randomly-selected group designed to be representative of EI professional and pre-professional members. The survey covers a wide range of energy industry topics, but focuses primarily on the UK energy system.         </t>
  </si>
  <si>
    <t>The Energy Barometer survey consists of a number of questions that have been repeated annually since 2015; the final tab contains the data that was collated across the seven years of the survey to identify the trends presented in this year’s report.</t>
  </si>
  <si>
    <t>% of respondents</t>
  </si>
  <si>
    <t>Brexit</t>
  </si>
  <si>
    <t>N/A</t>
  </si>
  <si>
    <t>COVID-19</t>
  </si>
  <si>
    <t>Energy policy</t>
  </si>
  <si>
    <t>Investment and cost</t>
  </si>
  <si>
    <t>Low carbon energy</t>
  </si>
  <si>
    <t>Public engagement</t>
  </si>
  <si>
    <t>Security of supply</t>
  </si>
  <si>
    <t>Sustainbility and climate change</t>
  </si>
  <si>
    <t>77% or less reduction from 1990 levels</t>
  </si>
  <si>
    <t>78-87% reduction from 1990 levels</t>
  </si>
  <si>
    <t>88-99% reduction from 1990 levels</t>
  </si>
  <si>
    <t>Net-zero or negative emissions</t>
  </si>
  <si>
    <t>Methodology notes: Until June 2019, the UK’s 2050 climate target was to reduce all greenhouse gas emissions by 80% on 1990 levels. Previous response options have been collated as follows: 'Fall significantly short of the target (72% or smaller reduction)', 'Fall short of the target (73-77% reduction) -&gt; Now combined into '77% or less reduction from 1990 levels'. 'Meet the target (78-82% reduction)', 'Exceed the target (83-87% reduction)' -&gt; Now combined into '78-87% reduction from 1990 levels'. 'Significantly exceed the target (88% or larger reduction)' -&gt; Now part of '88-99% reduction from 1990 levels'.</t>
  </si>
  <si>
    <t>No data for 2018</t>
  </si>
  <si>
    <t>2015 (N=543)</t>
  </si>
  <si>
    <t>2016 (N=438)</t>
  </si>
  <si>
    <t>2017 (N=466)</t>
  </si>
  <si>
    <t>2019 (N=474)</t>
  </si>
  <si>
    <t>2020 (N=355)</t>
  </si>
  <si>
    <t>Absolute count</t>
  </si>
  <si>
    <t>This should be pursued, but with less stringent seismic monitoring (option introduced in 2019)</t>
  </si>
  <si>
    <t>This should be pursued ("on the basis of current regulations" phrase added in 2019)</t>
  </si>
  <si>
    <r>
      <t>This should be pursued, but after uncertainties are resolved (option only available in 2015)</t>
    </r>
    <r>
      <rPr>
        <b/>
        <sz val="11"/>
        <color theme="1"/>
        <rFont val="Calibri"/>
        <family val="2"/>
        <scheme val="minor"/>
      </rPr>
      <t>*</t>
    </r>
  </si>
  <si>
    <r>
      <t>This should be pursued, but with stricter overall regulations than currently exist</t>
    </r>
    <r>
      <rPr>
        <b/>
        <sz val="11"/>
        <color theme="1"/>
        <rFont val="Calibri"/>
        <family val="2"/>
        <scheme val="minor"/>
      </rPr>
      <t>**</t>
    </r>
  </si>
  <si>
    <t>This should not be pursued</t>
  </si>
  <si>
    <t>Not sure / Other</t>
  </si>
  <si>
    <t>Methodology notes: *This result is a combination of respondents choosing options 'Yes, but with a moratorium while uncertainties are resolved' and 'Yes, with caveats' (options only available in 2015). **In 2015, this option was worded as "This should be pursued, but with restrictions on siting". The results for 2016 and 2017 are a combination of options "This should be pursued, but with stricter regulations than currently exist" and "This should be pursued, but with restrictions on siting". In 2019 and 2020, the option "This should be pursued, but with restrictions on siting" was not provided separately; the meaning was instead captured by "This should be pursued, but with stricter regulations than currently exist".</t>
  </si>
  <si>
    <t>Free responses coded and summed. N=477 (2015), N=393 (2016), N=335 (2017), N= 350 (2018), N=351 (2019), N=355 (2020), N=418 (2021)</t>
  </si>
  <si>
    <t>Methodology notes: The biggest challenges in this chart were found to be either recurring over all seven years or representing a topical trend linking to a major development (e.g. COVID-19); they have been selected and the percentages of respondents citing each challenge have been tracked over the years. This is not indicative that these were the highest ranking eight challenges of their respective year. Some codes have been introduced only beyond a certain year and 'N/A' is used in the table to indicate the years where a particular code was not available.</t>
  </si>
  <si>
    <t>N=543 (2015), N=438 (2016), N=466 (2017), N=397 (2018), N=458 (2019), N=352 (2020), N=418 (2021)</t>
  </si>
  <si>
    <t>Free responses coded and summed</t>
  </si>
  <si>
    <t>Markets/economics/competition</t>
  </si>
  <si>
    <t>Public engagement/acceptance</t>
  </si>
  <si>
    <t>% of respondents (N=418)</t>
  </si>
  <si>
    <t>Sustainability and climate change/net zero targets</t>
  </si>
  <si>
    <t>People and skills</t>
  </si>
  <si>
    <t>Low carbon energy (decarbonisation, renewables)</t>
  </si>
  <si>
    <t>Whole system thinking and long term planning</t>
  </si>
  <si>
    <t>Energy demand and efficiency</t>
  </si>
  <si>
    <t>Section 4 - People pipeline</t>
  </si>
  <si>
    <t>Section 5 - Just transition</t>
  </si>
  <si>
    <t>Section 6 - Wider trends</t>
  </si>
  <si>
    <t>Yearly trends (2015-2021)</t>
  </si>
  <si>
    <t>Section 2 - Re-shaping energy careers</t>
  </si>
  <si>
    <t>Section 3 - A national skills strategy</t>
  </si>
  <si>
    <t>Very positive effect</t>
  </si>
  <si>
    <t>Positive effect</t>
  </si>
  <si>
    <t>No effect</t>
  </si>
  <si>
    <t>Negative effect</t>
  </si>
  <si>
    <t>Very negative effect</t>
  </si>
  <si>
    <t xml:space="preserve"> Simplifying energy taxation</t>
  </si>
  <si>
    <t xml:space="preserve"> Reducing fuel poverty</t>
  </si>
  <si>
    <t xml:space="preserve"> Securing energy supplies</t>
  </si>
  <si>
    <t xml:space="preserve"> Supporting low-carbon heat</t>
  </si>
  <si>
    <t xml:space="preserve"> Improving energy efficiency</t>
  </si>
  <si>
    <t xml:space="preserve"> Supporting low-carbon transport</t>
  </si>
  <si>
    <t xml:space="preserve"> Supporting low-carbon hydrogen</t>
  </si>
  <si>
    <t xml:space="preserve"> Supporting renewable electricity</t>
  </si>
  <si>
    <t>Not sure</t>
  </si>
  <si>
    <t xml:space="preserve"> Supporting emerging technology research and innovation</t>
  </si>
  <si>
    <t xml:space="preserve"> Supporting carbon capture usage and storage (CCUS)</t>
  </si>
  <si>
    <t xml:space="preserve"> Supporting a flexible electricity system (e.g. storage, DSM)</t>
  </si>
  <si>
    <t xml:space="preserve"> Supporting delivery of new nuclear power stations</t>
  </si>
  <si>
    <t>Weighted score</t>
  </si>
  <si>
    <t>Net score - 'very positive' and 'very negative' are weighted twice as strongly as 'positive' and 'negative'. 'Not sure' and 'No effect' answers were excluded from the calculation</t>
  </si>
  <si>
    <t>A high net score is indicative of a policy with a perceived positive effect over the last 12 months</t>
  </si>
  <si>
    <t>Meet or exceed the target (net-zero or negative emissions)</t>
  </si>
  <si>
    <t>Fall fairly short of the target (88-99% reduction)</t>
  </si>
  <si>
    <t>Fall short of the target (78-87% reduction)</t>
  </si>
  <si>
    <t>Fall significantly short of the target (77% or less reduction)</t>
  </si>
  <si>
    <t>Significantly exceed the target (62% or larger reduction)</t>
  </si>
  <si>
    <t>Exceed the target (59-61% reduction)</t>
  </si>
  <si>
    <t>Meet the target (56-58% reduction)</t>
  </si>
  <si>
    <t>Fall short of the target (53-55% reduction)</t>
  </si>
  <si>
    <t>Fall significantly short of the target (52% or smaller reduction)</t>
  </si>
  <si>
    <t>Do not support</t>
  </si>
  <si>
    <t>Neutral</t>
  </si>
  <si>
    <t>Support</t>
  </si>
  <si>
    <t xml:space="preserve"> Onshore oil and gas (including shale gas)</t>
  </si>
  <si>
    <t xml:space="preserve"> Offshore oil and gas </t>
  </si>
  <si>
    <t xml:space="preserve"> Coal mining</t>
  </si>
  <si>
    <t xml:space="preserve"> Natural gas-fired electricity generation</t>
  </si>
  <si>
    <t>Significantly involved</t>
  </si>
  <si>
    <t>Moderately involved</t>
  </si>
  <si>
    <t>Minimally involved</t>
  </si>
  <si>
    <t>Uninvolved</t>
  </si>
  <si>
    <t>Promote family-friendly / flexible working arrangements</t>
  </si>
  <si>
    <t>Support awareness campaigns on barriers to diversity and inclusion</t>
  </si>
  <si>
    <t>Lead by example, with diversity and inclusion as key performance indicators within each Department</t>
  </si>
  <si>
    <t>Publicly support organisations showing leadership on inclusion</t>
  </si>
  <si>
    <t>Include progress towards diversity and inclusion targets as part of Government funding criteria</t>
  </si>
  <si>
    <t>Strengthen legal protections against discrimination in the workplace</t>
  </si>
  <si>
    <t>Produce a quality kite mark for inclusive employers</t>
  </si>
  <si>
    <t>Work with the Regulators to monitor company progress</t>
  </si>
  <si>
    <t>Not sure / other</t>
  </si>
  <si>
    <t>Provide family-friendly / flexible working arrangements</t>
  </si>
  <si>
    <t>Engage with diverse groups across the workforce to identify support needed</t>
  </si>
  <si>
    <t>Provide inclusivity training and empower all employees to challenge discriminatory behaviour</t>
  </si>
  <si>
    <t>Learn how to work with blended teams (mix of permanent, temporary and contracted workers)</t>
  </si>
  <si>
    <t>Develop and promote mentoring schemes</t>
  </si>
  <si>
    <t>Include diversity and inclusion as key performance indicators in all organisations</t>
  </si>
  <si>
    <t>Update recruitment practice to seek out candidates from diverse backgrounds</t>
  </si>
  <si>
    <t>Implement diversity quotas</t>
  </si>
  <si>
    <t>Invest in green jobs around the UK, prioritising areas without existing industrial hubs</t>
  </si>
  <si>
    <t>Invest in decarbonising carbon-intensive industry to allow for continued operations in the UK</t>
  </si>
  <si>
    <t>Include the local energy workforce in important decisions around decarbonisation strategies</t>
  </si>
  <si>
    <t>Engage wider community stakeholders when making important decisions around decarbonisation strategies</t>
  </si>
  <si>
    <t>Establish low-carbon hubs, prioritising existing industrial cluster locations</t>
  </si>
  <si>
    <t>Increase investment in upskilling / retraining</t>
  </si>
  <si>
    <t>(Respondents could choose up to 3 options)</t>
  </si>
  <si>
    <t>Provide good job security / opportunities / career progression</t>
  </si>
  <si>
    <t>Show commitment to tackling climate change</t>
  </si>
  <si>
    <t>Demonstrate the dynamic, innovative nature of the industry</t>
  </si>
  <si>
    <t>Provide jobs with a good level of income</t>
  </si>
  <si>
    <t>Breadth of opportunities available across all disciplines, technical and otherwise</t>
  </si>
  <si>
    <t>Provide the opportunity to work with new technologies</t>
  </si>
  <si>
    <t>Proactive efforts to increase diversity and inclusion</t>
  </si>
  <si>
    <t>Show commitment to tackling fuel poverty and extending access to energy globally</t>
  </si>
  <si>
    <t>Provide the opportunity to work in a variety of locations</t>
  </si>
  <si>
    <t>Support STEM programmes in schools</t>
  </si>
  <si>
    <t>Work to enhance perception of STEM subjects and careers</t>
  </si>
  <si>
    <t>Expand apprenticeship programmes</t>
  </si>
  <si>
    <t>Collaboration with higher/further educational institutions to improve curricula and career information</t>
  </si>
  <si>
    <t>Provide more internships / work experience</t>
  </si>
  <si>
    <t>Greater cross-sector collaboration on training and employment</t>
  </si>
  <si>
    <t>Communicate importance of your sector in achieving net zero</t>
  </si>
  <si>
    <t>Focus on improving diversity and inclusion</t>
  </si>
  <si>
    <t>Offer greater flexibility regarding working hours / location</t>
  </si>
  <si>
    <t>Expand mentorship programmes</t>
  </si>
  <si>
    <t>Engineering and technical skills</t>
  </si>
  <si>
    <t>Whole-system thinking</t>
  </si>
  <si>
    <t>Critical thinking and analytical skills</t>
  </si>
  <si>
    <t>Leadership and project management</t>
  </si>
  <si>
    <t>Sustainability (ESG) expertise</t>
  </si>
  <si>
    <t>Data, digital, IT</t>
  </si>
  <si>
    <t>Communications, interpersonal skills, change management</t>
  </si>
  <si>
    <t>Financial or economic expertise</t>
  </si>
  <si>
    <t>Political or geopolitical expertise</t>
  </si>
  <si>
    <t>Already implementing net zero action plan</t>
  </si>
  <si>
    <t>Publicly committed business to net zero target and laid out action plan</t>
  </si>
  <si>
    <t>Publicly committed business to net zero target but no action plan laid out</t>
  </si>
  <si>
    <t>Awareness at board level but no official commitment made</t>
  </si>
  <si>
    <t>Has not incorporated the net zero target</t>
  </si>
  <si>
    <t>Retired</t>
  </si>
  <si>
    <t>Not applicable</t>
  </si>
  <si>
    <t>Strongly agree</t>
  </si>
  <si>
    <t>Agree</t>
  </si>
  <si>
    <t>Neither agree nor disagree</t>
  </si>
  <si>
    <t>Disagree</t>
  </si>
  <si>
    <t>Strongly disagree</t>
  </si>
  <si>
    <t>Introduce long-term, stable policy to drive capacity building</t>
  </si>
  <si>
    <t>Create a national net zero skills strategy</t>
  </si>
  <si>
    <t>Support early-stage technology / R&amp;D</t>
  </si>
  <si>
    <t>Foster collaboration between industry and educational institutions</t>
  </si>
  <si>
    <t>Include upskilling / retraining within the remit of job centres</t>
  </si>
  <si>
    <t>Work to improve diversity and inclusion in the industry</t>
  </si>
  <si>
    <t>Support local businesses (e.g. training tax credits)</t>
  </si>
  <si>
    <t>Introduce flexible loans for higher education institutions offering relevant courses</t>
  </si>
  <si>
    <t>Encourage immigration of skilled labour</t>
  </si>
  <si>
    <t>Biofuels and waste</t>
  </si>
  <si>
    <t>Carbon capture usage and storage (CCUS)</t>
  </si>
  <si>
    <t>Energy and carbon management</t>
  </si>
  <si>
    <t>Energy from waste, heat recovery, circular economy</t>
  </si>
  <si>
    <t>Energy storage</t>
  </si>
  <si>
    <t>Energy transportation, transmission and distribution</t>
  </si>
  <si>
    <t>Green finance and investment</t>
  </si>
  <si>
    <t>Heat and/or power generation (excluding nuclear)</t>
  </si>
  <si>
    <t>Hydrogen</t>
  </si>
  <si>
    <t>Nuclear</t>
  </si>
  <si>
    <t>Renewables - wind</t>
  </si>
  <si>
    <t>Renewables - solar</t>
  </si>
  <si>
    <t>Renewables - other (wave, tidal, geothermal)</t>
  </si>
  <si>
    <t>Transport decarbonisation</t>
  </si>
  <si>
    <t>Offshore wind</t>
  </si>
  <si>
    <t>Onshore wind</t>
  </si>
  <si>
    <t>Other renewables (wave, tidal, geothermal)</t>
  </si>
  <si>
    <t>Solar</t>
  </si>
  <si>
    <t>New career opportunities/progression</t>
  </si>
  <si>
    <t>Not sure/no answer</t>
  </si>
  <si>
    <t>Change the nature of my role</t>
  </si>
  <si>
    <t>Alter the focus of career</t>
  </si>
  <si>
    <t>Increased workload</t>
  </si>
  <si>
    <t>Developing new skills</t>
  </si>
  <si>
    <t xml:space="preserve">Increased positive image of working in the energy sector </t>
  </si>
  <si>
    <t>Reduce career opportunities/stop progression</t>
  </si>
  <si>
    <t>Increased uncertainty</t>
  </si>
  <si>
    <t>More flexible/adaptable roles</t>
  </si>
  <si>
    <t>Mixed impact (e.g. for lower wages</t>
  </si>
  <si>
    <t>More interesting career</t>
  </si>
  <si>
    <t>Positive impact (general)</t>
  </si>
  <si>
    <t>No impact (general)</t>
  </si>
  <si>
    <t>Negative impact (general)</t>
  </si>
  <si>
    <t>I have moved already</t>
  </si>
  <si>
    <t>Extremely likely</t>
  </si>
  <si>
    <t>Likely</t>
  </si>
  <si>
    <t>Unsure</t>
  </si>
  <si>
    <t>Unlikely</t>
  </si>
  <si>
    <t>Extremely unlikely</t>
  </si>
  <si>
    <t>I expect to retire</t>
  </si>
  <si>
    <t>I expect to move to a sector outside energy</t>
  </si>
  <si>
    <t>% of respondents (N=296)</t>
  </si>
  <si>
    <t>Yes, a formal course</t>
  </si>
  <si>
    <t>Yes, informal learning</t>
  </si>
  <si>
    <t>No</t>
  </si>
  <si>
    <t>There are no barriers to my development</t>
  </si>
  <si>
    <t>The cost of training is prohibitive</t>
  </si>
  <si>
    <t>Workplace barriers around learning (e.g. no time allotted)</t>
  </si>
  <si>
    <t>I do not know which skills I need to develop</t>
  </si>
  <si>
    <t>I do not need additional training</t>
  </si>
  <si>
    <t>Lack of appropriate training courses / resources</t>
  </si>
  <si>
    <t>I am unsure of my ability to learn a new skill set</t>
  </si>
  <si>
    <t>The 2021 Energy Barometer report is available online (click here)</t>
  </si>
  <si>
    <t>Introduction - The skills issue (and biggest challenges)</t>
  </si>
  <si>
    <t xml:space="preserve">Most results from the survey are included in the full Energy Barometer report in the form of charts, iconography and text. The data underlying the 2021 report are contained in this spreadsheet, divided into tabs for each report section. </t>
  </si>
  <si>
    <t>Q: What do you think are the biggest challenges for the energy industry in 2021?</t>
  </si>
  <si>
    <t>Q: How do you feel net zero is going to impact on your career?</t>
  </si>
  <si>
    <t>Q: Do you expect to move to another field within the energy industry within the next decade as a result of the transition to net zero?</t>
  </si>
  <si>
    <t>Q: Are you planning on undertaking training to develop your skill set due to net zero in the year ahead?</t>
  </si>
  <si>
    <t>Q: What do you consider as the greatest barrier for you personally in continuing to develop your skill set?</t>
  </si>
  <si>
    <r>
      <t>Q: How do you feel about the following statement: '</t>
    </r>
    <r>
      <rPr>
        <b/>
        <i/>
        <sz val="14"/>
        <color theme="1"/>
        <rFont val="Calibri"/>
        <family val="2"/>
        <scheme val="minor"/>
      </rPr>
      <t>My employer</t>
    </r>
    <r>
      <rPr>
        <i/>
        <sz val="14"/>
        <color theme="1"/>
        <rFont val="Calibri"/>
        <family val="2"/>
        <scheme val="minor"/>
      </rPr>
      <t xml:space="preserve"> is currently doing enough to support me to develop my skill set in line with my sector's transition to net zero.'</t>
    </r>
  </si>
  <si>
    <t>Q: To what extent has your organisation incorporated the UK's net zero target in its business strategy since the target was signed into law in June 2019?</t>
  </si>
  <si>
    <r>
      <t xml:space="preserve">Q: How do you feel about the following statement: 'The </t>
    </r>
    <r>
      <rPr>
        <b/>
        <i/>
        <sz val="14"/>
        <color theme="1"/>
        <rFont val="Calibri"/>
        <family val="2"/>
        <scheme val="minor"/>
      </rPr>
      <t>UK Government</t>
    </r>
    <r>
      <rPr>
        <i/>
        <sz val="14"/>
        <color theme="1"/>
        <rFont val="Calibri"/>
        <family val="2"/>
        <scheme val="minor"/>
      </rPr>
      <t xml:space="preserve"> is currently doing enough to build a skilled workforce that can deliver net zero targets.'</t>
    </r>
  </si>
  <si>
    <r>
      <t>Q: How do you feel about the following statement: '</t>
    </r>
    <r>
      <rPr>
        <b/>
        <i/>
        <sz val="14"/>
        <color theme="1"/>
        <rFont val="Calibri"/>
        <family val="2"/>
        <scheme val="minor"/>
      </rPr>
      <t>My sector</t>
    </r>
    <r>
      <rPr>
        <i/>
        <sz val="14"/>
        <color theme="1"/>
        <rFont val="Calibri"/>
        <family val="2"/>
        <scheme val="minor"/>
      </rPr>
      <t xml:space="preserve"> is currently doing enough to build a skilled workforce that can deliver net zero targets.'</t>
    </r>
  </si>
  <si>
    <t>Q: What are the most important steps that the UK Government should take in order to help build long-term net zero capacity within the UK energy workforce?</t>
  </si>
  <si>
    <r>
      <t>Q: The Prime Minister's </t>
    </r>
    <r>
      <rPr>
        <sz val="12"/>
        <color theme="1"/>
        <rFont val="Calibri"/>
        <family val="2"/>
        <scheme val="minor"/>
      </rPr>
      <t>Ten Point Plan for a Green Industrial Revolution</t>
    </r>
    <r>
      <rPr>
        <i/>
        <sz val="12"/>
        <color theme="1"/>
        <rFont val="Calibri"/>
        <family val="2"/>
        <scheme val="minor"/>
      </rPr>
      <t> sets out ambitious targets by 2030 for several low carbon sectors, including development of the workforce. In your opinion, which low carbon sectors have the greatest scope for jobs growth over the next decade?</t>
    </r>
  </si>
  <si>
    <t>Q: Which low-carbon sectors of the UK energy industry have the GREATEST potential to export knowledge and skills in order to support developing countries as they pursue their own greenhouse gas emissions reduction targets?</t>
  </si>
  <si>
    <t>Q: What are the most important qualities that the UK energy industry needs to demonstrate in order to attract the best new talent?</t>
  </si>
  <si>
    <t>Q: What are the most important steps that need to be taken over the next decade to ensure a sustainable supply of workers into your sector with suitable STEM knowledge and skills?</t>
  </si>
  <si>
    <t>Q: Which of the following skills do you think will be most in demand from your employer as the industry transitions to net zero?</t>
  </si>
  <si>
    <t>Q: With regards to the UK's journey to net zero, to what extent do you feel you and your community are involved in decisions that affect local livelihoods?</t>
  </si>
  <si>
    <t>Q: What do you think should be done most urgently by industry and the UK Government to maximise the positive economic impacts of the net zero transition on your community?</t>
  </si>
  <si>
    <r>
      <t xml:space="preserve">Q: What are the most important steps that need to be taken by the </t>
    </r>
    <r>
      <rPr>
        <b/>
        <i/>
        <sz val="14"/>
        <color theme="1"/>
        <rFont val="Calibri"/>
        <family val="2"/>
        <scheme val="minor"/>
      </rPr>
      <t>UK Government</t>
    </r>
    <r>
      <rPr>
        <i/>
        <sz val="14"/>
        <color theme="1"/>
        <rFont val="Calibri"/>
        <family val="2"/>
        <scheme val="minor"/>
      </rPr>
      <t> over the next decade to work towards a diverse and inclusive energy workforce?</t>
    </r>
  </si>
  <si>
    <r>
      <t xml:space="preserve">Q: What are the most important steps that need to be taken by </t>
    </r>
    <r>
      <rPr>
        <b/>
        <i/>
        <sz val="14"/>
        <color theme="1"/>
        <rFont val="Calibri"/>
        <family val="2"/>
        <scheme val="minor"/>
      </rPr>
      <t>energy leaders and managers </t>
    </r>
    <r>
      <rPr>
        <i/>
        <sz val="14"/>
        <color theme="1"/>
        <rFont val="Calibri"/>
        <family val="2"/>
        <scheme val="minor"/>
      </rPr>
      <t>over the next decade to work towards a diverse and inclusive energy workforce?</t>
    </r>
  </si>
  <si>
    <t>Q: What effect do you think the UK's energy policy has had on each of the following areas in the last 12 months?</t>
  </si>
  <si>
    <t>Q: The 5th carbon budget (2028-2032) requires greenhouse gas (GHG) emissions to fall by 57% (from 1990 levels). By 2032, given current UK emission reduction policies, do you expect emissions reductions to:</t>
  </si>
  <si>
    <t>Q: The 2050 UK climate target is to reduce all greenhouse gas (GHG) emissions to net zero. By 2050, given current UK emission reduction policies, do you expect emissions reductions to:</t>
  </si>
  <si>
    <t>Q: Given the UK's net zero target, how do you feel about granting permissions for new UK developments in…</t>
  </si>
  <si>
    <t>Q: What do you think is the biggest challenge for the energy industry in YYYY?</t>
  </si>
  <si>
    <t>Q: Which of the following statements describes your views on shale gas exploration and development in the UK?</t>
  </si>
  <si>
    <t>The 2021 Energy Barometer survey was sent to over 700 professional and pre-professional members of the EI in the UK, making up this year’s EI College, of which a total of 418 completed the survey online in March 2020. The sample size was chosen to give results that are within a 5% margin of error and at a confidence level of 95% when compared to surveying the EI’s entire UK professional and pre-professional membership. Consisting of three EI member grades: Fellow (FEI, N=156), Member (MEI, N=172) and Associate Member (AMEI - formerly GradEI, N=89), the sample was representative of the diverse range of seniority levels as well as the sectors and disciplines of the EI’s members in the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</si>
</sst>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u/>
      <sz val="11"/>
      <color theme="10"/>
      <name val="Calibri"/>
      <family val="2"/>
      <scheme val="minor"/>
    </font>
    <font>
      <sz val="12"/>
      <color theme="1"/>
      <name val="Calibri"/>
      <family val="2"/>
      <scheme val="minor"/>
    </font>
    <font>
      <b/>
      <sz val="11"/>
      <color rgb="FF000000"/>
      <name val="Calibri"/>
      <family val="2"/>
      <scheme val="minor"/>
    </font>
    <font>
      <b/>
      <sz val="11"/>
      <color rgb="FFFFFFFF"/>
      <name val="Calibri"/>
      <family val="2"/>
      <scheme val="minor"/>
    </font>
    <font>
      <sz val="11"/>
      <color rgb="FF0000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i/>
      <sz val="14"/>
      <color theme="1"/>
      <name val="Calibri"/>
      <family val="2"/>
      <scheme val="minor"/>
    </font>
    <font>
      <sz val="11"/>
      <color theme="0" tint="-0.499984740745262"/>
      <name val="Calibri"/>
      <family val="2"/>
      <scheme val="minor"/>
    </font>
    <font>
      <b/>
      <sz val="11"/>
      <name val="Calibri"/>
      <family val="2"/>
      <scheme val="minor"/>
    </font>
    <font>
      <u/>
      <sz val="11"/>
      <color theme="1"/>
      <name val="Calibri"/>
      <family val="2"/>
      <scheme val="minor"/>
    </font>
    <font>
      <b/>
      <i/>
      <sz val="14"/>
      <color theme="1"/>
      <name val="Calibri"/>
      <family val="2"/>
      <scheme val="minor"/>
    </font>
    <font>
      <i/>
      <sz val="11"/>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sz val="16"/>
      <color theme="1"/>
      <name val="Calibri"/>
      <family val="2"/>
      <scheme val="minor"/>
    </font>
    <font>
      <u/>
      <sz val="14"/>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7030A0"/>
        <bgColor indexed="64"/>
      </patternFill>
    </fill>
    <fill>
      <patternFill patternType="solid">
        <fgColor rgb="FF00B0F0"/>
        <bgColor indexed="64"/>
      </patternFill>
    </fill>
    <fill>
      <patternFill patternType="solid">
        <fgColor rgb="FF002060"/>
        <bgColor indexed="64"/>
      </patternFill>
    </fill>
    <fill>
      <patternFill patternType="solid">
        <fgColor rgb="FFFF0000"/>
        <bgColor indexed="64"/>
      </patternFill>
    </fill>
    <fill>
      <patternFill patternType="solid">
        <fgColor theme="5"/>
        <bgColor indexed="64"/>
      </patternFill>
    </fill>
  </fills>
  <borders count="26">
    <border>
      <left/>
      <right/>
      <top/>
      <bottom/>
      <diagonal/>
    </border>
    <border>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8">
    <xf numFmtId="0" fontId="0" fillId="0" borderId="0" xfId="0"/>
    <xf numFmtId="0" fontId="0" fillId="2" borderId="0" xfId="0" applyFill="1" applyAlignment="1">
      <alignment wrapText="1"/>
    </xf>
    <xf numFmtId="0" fontId="0" fillId="2" borderId="1" xfId="0" applyFill="1" applyBorder="1" applyAlignment="1">
      <alignment wrapText="1"/>
    </xf>
    <xf numFmtId="0" fontId="0" fillId="0" borderId="1" xfId="0" applyBorder="1"/>
    <xf numFmtId="0" fontId="4" fillId="2" borderId="0" xfId="0" applyFont="1" applyFill="1" applyAlignment="1">
      <alignment vertical="center" wrapText="1"/>
    </xf>
    <xf numFmtId="0" fontId="0" fillId="0" borderId="0" xfId="0" applyAlignment="1">
      <alignment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10" fillId="0" borderId="0" xfId="0" applyFont="1"/>
    <xf numFmtId="0" fontId="7" fillId="0" borderId="0" xfId="0" applyFont="1"/>
    <xf numFmtId="0" fontId="6" fillId="4" borderId="5" xfId="0" applyFont="1" applyFill="1" applyBorder="1"/>
    <xf numFmtId="0" fontId="6" fillId="4" borderId="6" xfId="0" applyFont="1" applyFill="1" applyBorder="1"/>
    <xf numFmtId="0" fontId="0" fillId="0" borderId="8" xfId="0" applyBorder="1"/>
    <xf numFmtId="0" fontId="11" fillId="0" borderId="0" xfId="0" applyFont="1" applyAlignment="1">
      <alignment horizontal="right"/>
    </xf>
    <xf numFmtId="0" fontId="0" fillId="0" borderId="9" xfId="0" applyBorder="1"/>
    <xf numFmtId="0" fontId="0" fillId="0" borderId="10" xfId="0" applyBorder="1"/>
    <xf numFmtId="0" fontId="0" fillId="0" borderId="11" xfId="0" applyBorder="1"/>
    <xf numFmtId="0" fontId="0" fillId="0" borderId="12" xfId="0" applyBorder="1"/>
    <xf numFmtId="164" fontId="0" fillId="0" borderId="0" xfId="0" applyNumberFormat="1"/>
    <xf numFmtId="0" fontId="12" fillId="0" borderId="0" xfId="0" applyFont="1"/>
    <xf numFmtId="1" fontId="6" fillId="4" borderId="6" xfId="0" applyNumberFormat="1" applyFont="1" applyFill="1" applyBorder="1"/>
    <xf numFmtId="1" fontId="6" fillId="4" borderId="7" xfId="0" applyNumberFormat="1" applyFont="1" applyFill="1" applyBorder="1"/>
    <xf numFmtId="0" fontId="6" fillId="0" borderId="0" xfId="0" applyFont="1"/>
    <xf numFmtId="164" fontId="6" fillId="0" borderId="0" xfId="0" applyNumberFormat="1" applyFont="1"/>
    <xf numFmtId="1" fontId="0" fillId="0" borderId="0" xfId="0" applyNumberFormat="1"/>
    <xf numFmtId="1" fontId="0" fillId="0" borderId="9" xfId="0" applyNumberFormat="1" applyBorder="1"/>
    <xf numFmtId="1" fontId="0" fillId="0" borderId="11" xfId="0" applyNumberFormat="1" applyBorder="1"/>
    <xf numFmtId="1" fontId="0" fillId="0" borderId="12" xfId="0" applyNumberFormat="1" applyBorder="1"/>
    <xf numFmtId="0" fontId="7" fillId="0" borderId="0" xfId="0" quotePrefix="1" applyFont="1" applyAlignment="1">
      <alignment horizontal="left"/>
    </xf>
    <xf numFmtId="0" fontId="13" fillId="0" borderId="0" xfId="0" applyFont="1"/>
    <xf numFmtId="0" fontId="7" fillId="0" borderId="0" xfId="0" quotePrefix="1" applyFont="1"/>
    <xf numFmtId="0" fontId="8" fillId="4" borderId="5" xfId="0" applyFont="1" applyFill="1" applyBorder="1"/>
    <xf numFmtId="164" fontId="6" fillId="4" borderId="6" xfId="0" applyNumberFormat="1" applyFont="1" applyFill="1" applyBorder="1"/>
    <xf numFmtId="164" fontId="6" fillId="4" borderId="7" xfId="0" applyNumberFormat="1" applyFont="1" applyFill="1" applyBorder="1"/>
    <xf numFmtId="0" fontId="0" fillId="0" borderId="8" xfId="0" applyBorder="1" applyAlignment="1">
      <alignment wrapText="1"/>
    </xf>
    <xf numFmtId="0" fontId="11" fillId="0" borderId="5" xfId="0" applyFont="1" applyBorder="1" applyAlignment="1">
      <alignment horizontal="right"/>
    </xf>
    <xf numFmtId="0" fontId="11" fillId="0" borderId="7" xfId="0" applyFont="1" applyBorder="1" applyAlignment="1">
      <alignment horizontal="right"/>
    </xf>
    <xf numFmtId="0" fontId="0" fillId="0" borderId="5" xfId="0" applyBorder="1"/>
    <xf numFmtId="1" fontId="0" fillId="0" borderId="7" xfId="0" applyNumberFormat="1" applyBorder="1"/>
    <xf numFmtId="1" fontId="0" fillId="0" borderId="8" xfId="0" applyNumberFormat="1" applyBorder="1"/>
    <xf numFmtId="0" fontId="11" fillId="0" borderId="8" xfId="0" applyFont="1" applyBorder="1" applyAlignment="1">
      <alignment horizontal="right"/>
    </xf>
    <xf numFmtId="0" fontId="11" fillId="0" borderId="9" xfId="0" applyFont="1" applyBorder="1" applyAlignment="1">
      <alignment horizontal="right"/>
    </xf>
    <xf numFmtId="1" fontId="11" fillId="0" borderId="9" xfId="0" applyNumberFormat="1" applyFont="1" applyBorder="1" applyAlignment="1">
      <alignment horizontal="right"/>
    </xf>
    <xf numFmtId="0" fontId="0" fillId="0" borderId="10" xfId="0" applyBorder="1" applyAlignment="1">
      <alignment wrapText="1"/>
    </xf>
    <xf numFmtId="1" fontId="0" fillId="0" borderId="10" xfId="0" applyNumberFormat="1" applyBorder="1"/>
    <xf numFmtId="0" fontId="7" fillId="0" borderId="0" xfId="0" applyFont="1" applyAlignment="1">
      <alignment vertical="top"/>
    </xf>
    <xf numFmtId="0" fontId="6" fillId="4" borderId="0" xfId="0" applyFont="1" applyFill="1" applyBorder="1"/>
    <xf numFmtId="0" fontId="6" fillId="4" borderId="9" xfId="0" applyFont="1" applyFill="1" applyBorder="1"/>
    <xf numFmtId="0" fontId="0" fillId="0" borderId="0" xfId="0" applyBorder="1"/>
    <xf numFmtId="0" fontId="11" fillId="0" borderId="0" xfId="0" applyFont="1" applyBorder="1" applyAlignment="1">
      <alignment horizontal="right"/>
    </xf>
    <xf numFmtId="0" fontId="11" fillId="0" borderId="6" xfId="0" applyFont="1" applyBorder="1" applyAlignment="1">
      <alignment horizontal="right"/>
    </xf>
    <xf numFmtId="0" fontId="0" fillId="0" borderId="6" xfId="0" applyBorder="1"/>
    <xf numFmtId="0" fontId="0" fillId="0" borderId="7" xfId="0" applyBorder="1"/>
    <xf numFmtId="1" fontId="0" fillId="0" borderId="0" xfId="0" applyNumberFormat="1" applyBorder="1"/>
    <xf numFmtId="1" fontId="0" fillId="0" borderId="6" xfId="0" applyNumberFormat="1" applyBorder="1"/>
    <xf numFmtId="0" fontId="0" fillId="0" borderId="13" xfId="0" applyBorder="1"/>
    <xf numFmtId="9" fontId="0" fillId="0" borderId="13" xfId="0" applyNumberFormat="1" applyBorder="1"/>
    <xf numFmtId="0" fontId="0" fillId="0" borderId="14" xfId="0" applyBorder="1"/>
    <xf numFmtId="0" fontId="0" fillId="0" borderId="15" xfId="0" applyBorder="1"/>
    <xf numFmtId="0" fontId="12" fillId="8" borderId="5" xfId="0" applyFont="1" applyFill="1" applyBorder="1"/>
    <xf numFmtId="0" fontId="12" fillId="8" borderId="6" xfId="0" applyFont="1" applyFill="1" applyBorder="1"/>
    <xf numFmtId="0" fontId="12" fillId="8" borderId="7" xfId="0" applyFont="1" applyFill="1" applyBorder="1"/>
    <xf numFmtId="0" fontId="15" fillId="0" borderId="0" xfId="0" applyFont="1"/>
    <xf numFmtId="0" fontId="16" fillId="0" borderId="0" xfId="0" applyFont="1"/>
    <xf numFmtId="0" fontId="0" fillId="0" borderId="17" xfId="0" applyBorder="1"/>
    <xf numFmtId="0" fontId="0" fillId="0" borderId="18" xfId="0" applyBorder="1"/>
    <xf numFmtId="0" fontId="6" fillId="6" borderId="5" xfId="0" applyFont="1" applyFill="1" applyBorder="1"/>
    <xf numFmtId="0" fontId="6" fillId="6" borderId="6" xfId="0" applyFont="1" applyFill="1" applyBorder="1"/>
    <xf numFmtId="0" fontId="6" fillId="6" borderId="7" xfId="0" applyFont="1" applyFill="1" applyBorder="1"/>
    <xf numFmtId="0" fontId="0" fillId="0" borderId="20" xfId="0" applyBorder="1"/>
    <xf numFmtId="0" fontId="0" fillId="0" borderId="21" xfId="0" applyBorder="1"/>
    <xf numFmtId="1" fontId="0" fillId="0" borderId="22" xfId="0" applyNumberFormat="1" applyBorder="1"/>
    <xf numFmtId="0" fontId="0" fillId="0" borderId="23" xfId="0" applyBorder="1"/>
    <xf numFmtId="0" fontId="0" fillId="0" borderId="24" xfId="0" applyBorder="1"/>
    <xf numFmtId="1" fontId="0" fillId="0" borderId="25" xfId="0" applyNumberFormat="1" applyBorder="1"/>
    <xf numFmtId="0" fontId="0" fillId="0" borderId="0" xfId="0" applyNumberFormat="1" applyAlignment="1"/>
    <xf numFmtId="0" fontId="3" fillId="0" borderId="0" xfId="0" applyFont="1" applyFill="1" applyBorder="1" applyAlignment="1">
      <alignment vertical="center" wrapText="1"/>
    </xf>
    <xf numFmtId="0" fontId="0" fillId="0" borderId="0" xfId="0" applyFill="1" applyBorder="1" applyAlignment="1">
      <alignment wrapText="1"/>
    </xf>
    <xf numFmtId="0" fontId="0" fillId="0" borderId="0" xfId="0" applyNumberFormat="1" applyFill="1" applyBorder="1" applyAlignment="1"/>
    <xf numFmtId="0" fontId="6" fillId="10" borderId="5" xfId="0" applyFont="1" applyFill="1" applyBorder="1"/>
    <xf numFmtId="0" fontId="6" fillId="10" borderId="6" xfId="0" applyFont="1" applyFill="1" applyBorder="1"/>
    <xf numFmtId="0" fontId="6" fillId="10" borderId="7" xfId="0" applyFont="1" applyFill="1" applyBorder="1"/>
    <xf numFmtId="0" fontId="6" fillId="11" borderId="5" xfId="0" applyFont="1" applyFill="1" applyBorder="1"/>
    <xf numFmtId="0" fontId="6" fillId="11" borderId="6" xfId="0" applyFont="1" applyFill="1" applyBorder="1"/>
    <xf numFmtId="0" fontId="6" fillId="11" borderId="7" xfId="0" applyFont="1" applyFill="1" applyBorder="1"/>
    <xf numFmtId="0" fontId="19" fillId="2" borderId="0" xfId="0" applyFont="1" applyFill="1" applyAlignment="1">
      <alignment vertical="center" wrapText="1"/>
    </xf>
    <xf numFmtId="0" fontId="19" fillId="2" borderId="1" xfId="0" applyFont="1" applyFill="1" applyBorder="1" applyAlignment="1">
      <alignment vertical="center" wrapText="1"/>
    </xf>
    <xf numFmtId="0" fontId="17" fillId="2" borderId="0" xfId="0" applyFont="1" applyFill="1" applyAlignment="1">
      <alignment vertical="center" wrapText="1"/>
    </xf>
    <xf numFmtId="0" fontId="20" fillId="2" borderId="0" xfId="1" applyFont="1" applyFill="1" applyBorder="1" applyAlignment="1">
      <alignment vertical="center" wrapText="1"/>
    </xf>
    <xf numFmtId="0" fontId="20" fillId="3" borderId="0" xfId="1" applyFont="1" applyFill="1" applyBorder="1" applyAlignment="1">
      <alignment vertical="center" wrapText="1"/>
    </xf>
    <xf numFmtId="0" fontId="9" fillId="7" borderId="0" xfId="0" applyFont="1" applyFill="1"/>
    <xf numFmtId="0" fontId="8" fillId="7" borderId="0" xfId="0" applyFont="1" applyFill="1"/>
    <xf numFmtId="0" fontId="8" fillId="7" borderId="13" xfId="0" applyFont="1" applyFill="1" applyBorder="1"/>
    <xf numFmtId="0" fontId="6" fillId="7" borderId="13" xfId="0" applyFont="1" applyFill="1" applyBorder="1"/>
    <xf numFmtId="0" fontId="6" fillId="9" borderId="5" xfId="0" applyFont="1" applyFill="1" applyBorder="1"/>
    <xf numFmtId="0" fontId="6" fillId="9" borderId="6" xfId="0" applyFont="1" applyFill="1" applyBorder="1"/>
    <xf numFmtId="0" fontId="6" fillId="9" borderId="7" xfId="0" applyFont="1" applyFill="1" applyBorder="1"/>
    <xf numFmtId="0" fontId="6" fillId="9" borderId="0" xfId="0" applyFont="1" applyFill="1"/>
    <xf numFmtId="0" fontId="0" fillId="5" borderId="8" xfId="0" applyFill="1" applyBorder="1"/>
    <xf numFmtId="0" fontId="0" fillId="5" borderId="0" xfId="0" applyFill="1" applyBorder="1"/>
    <xf numFmtId="1" fontId="0" fillId="5" borderId="9" xfId="0" applyNumberFormat="1" applyFill="1" applyBorder="1"/>
    <xf numFmtId="0" fontId="0" fillId="5" borderId="10" xfId="0" applyFill="1" applyBorder="1"/>
    <xf numFmtId="0" fontId="0" fillId="5" borderId="11" xfId="0" applyFill="1" applyBorder="1"/>
    <xf numFmtId="1" fontId="0" fillId="5" borderId="12" xfId="0" applyNumberFormat="1" applyFill="1" applyBorder="1"/>
    <xf numFmtId="0" fontId="0" fillId="5" borderId="13" xfId="0" applyFill="1" applyBorder="1"/>
    <xf numFmtId="9" fontId="0" fillId="5" borderId="13" xfId="0" applyNumberFormat="1" applyFill="1" applyBorder="1"/>
    <xf numFmtId="1" fontId="0" fillId="5" borderId="0" xfId="0" applyNumberFormat="1" applyFill="1" applyBorder="1"/>
    <xf numFmtId="0" fontId="0" fillId="5" borderId="15" xfId="0" applyFill="1" applyBorder="1"/>
    <xf numFmtId="0" fontId="0" fillId="5" borderId="16" xfId="0" applyFill="1" applyBorder="1"/>
    <xf numFmtId="1" fontId="0" fillId="5" borderId="11" xfId="0" applyNumberFormat="1" applyFill="1" applyBorder="1"/>
    <xf numFmtId="0" fontId="9" fillId="6" borderId="0" xfId="0" applyFont="1" applyFill="1" applyAlignment="1">
      <alignment horizontal="left"/>
    </xf>
    <xf numFmtId="0" fontId="18" fillId="8" borderId="0" xfId="0" applyFont="1" applyFill="1" applyAlignment="1">
      <alignment horizontal="left"/>
    </xf>
    <xf numFmtId="1" fontId="0" fillId="0" borderId="19" xfId="0" applyNumberFormat="1" applyBorder="1" applyAlignment="1">
      <alignment horizontal="right" vertical="center"/>
    </xf>
    <xf numFmtId="1" fontId="0" fillId="0" borderId="9" xfId="0" applyNumberFormat="1" applyBorder="1" applyAlignment="1">
      <alignment horizontal="right" vertical="center"/>
    </xf>
    <xf numFmtId="1" fontId="0" fillId="0" borderId="12" xfId="0" applyNumberFormat="1" applyBorder="1" applyAlignment="1">
      <alignment horizontal="right" vertical="center"/>
    </xf>
    <xf numFmtId="0" fontId="9" fillId="11" borderId="0" xfId="0" applyFont="1" applyFill="1" applyAlignment="1">
      <alignment horizontal="left"/>
    </xf>
    <xf numFmtId="0" fontId="9" fillId="10" borderId="0" xfId="0" applyFont="1" applyFill="1" applyAlignment="1">
      <alignment horizontal="left"/>
    </xf>
    <xf numFmtId="0" fontId="9" fillId="9" borderId="0" xfId="0" applyFont="1" applyFill="1" applyAlignment="1">
      <alignment horizontal="left"/>
    </xf>
    <xf numFmtId="0" fontId="9" fillId="4" borderId="0" xfId="0" applyFont="1" applyFill="1" applyAlignment="1">
      <alignment horizontal="left"/>
    </xf>
    <xf numFmtId="0" fontId="7" fillId="0" borderId="2" xfId="0" applyFont="1" applyBorder="1" applyAlignment="1">
      <alignment horizontal="center"/>
    </xf>
    <xf numFmtId="0" fontId="7" fillId="0" borderId="4" xfId="0" applyFont="1" applyBorder="1" applyAlignment="1">
      <alignment horizontal="center"/>
    </xf>
    <xf numFmtId="0" fontId="0" fillId="5" borderId="11" xfId="0" applyFill="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0" xfId="0" applyFont="1" applyAlignment="1">
      <alignment horizontal="left" wrapText="1"/>
    </xf>
    <xf numFmtId="0" fontId="7" fillId="0" borderId="5" xfId="0" applyFont="1" applyBorder="1" applyAlignment="1">
      <alignment horizontal="center"/>
    </xf>
    <xf numFmtId="0" fontId="7"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8482852</xdr:colOff>
      <xdr:row>0</xdr:row>
      <xdr:rowOff>146797</xdr:rowOff>
    </xdr:from>
    <xdr:to>
      <xdr:col>0</xdr:col>
      <xdr:colOff>10381502</xdr:colOff>
      <xdr:row>3</xdr:row>
      <xdr:rowOff>133590</xdr:rowOff>
    </xdr:to>
    <xdr:pic>
      <xdr:nvPicPr>
        <xdr:cNvPr id="3" name="Picture 2">
          <a:extLst>
            <a:ext uri="{FF2B5EF4-FFF2-40B4-BE49-F238E27FC236}">
              <a16:creationId xmlns:a16="http://schemas.microsoft.com/office/drawing/2014/main" id="{89D8433E-EED9-45B5-AFBB-B185D86BF7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2852" y="146797"/>
          <a:ext cx="1898650" cy="691643"/>
        </a:xfrm>
        <a:prstGeom prst="rect">
          <a:avLst/>
        </a:prstGeom>
        <a:ln>
          <a:noFill/>
        </a:ln>
      </xdr:spPr>
    </xdr:pic>
    <xdr:clientData/>
  </xdr:twoCellAnchor>
  <xdr:twoCellAnchor editAs="oneCell">
    <xdr:from>
      <xdr:col>0</xdr:col>
      <xdr:colOff>99786</xdr:colOff>
      <xdr:row>0</xdr:row>
      <xdr:rowOff>90714</xdr:rowOff>
    </xdr:from>
    <xdr:to>
      <xdr:col>0</xdr:col>
      <xdr:colOff>1573542</xdr:colOff>
      <xdr:row>3</xdr:row>
      <xdr:rowOff>102508</xdr:rowOff>
    </xdr:to>
    <xdr:pic>
      <xdr:nvPicPr>
        <xdr:cNvPr id="4" name="Picture 3">
          <a:extLst>
            <a:ext uri="{FF2B5EF4-FFF2-40B4-BE49-F238E27FC236}">
              <a16:creationId xmlns:a16="http://schemas.microsoft.com/office/drawing/2014/main" id="{534004F9-F35D-48F2-ABDD-7D6D77BE1C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86" y="90714"/>
          <a:ext cx="1467406" cy="725715"/>
        </a:xfrm>
        <a:prstGeom prst="rect">
          <a:avLst/>
        </a:prstGeom>
      </xdr:spPr>
    </xdr:pic>
    <xdr:clientData/>
  </xdr:twoCellAnchor>
  <xdr:twoCellAnchor editAs="oneCell">
    <xdr:from>
      <xdr:col>0</xdr:col>
      <xdr:colOff>130892</xdr:colOff>
      <xdr:row>16</xdr:row>
      <xdr:rowOff>40103</xdr:rowOff>
    </xdr:from>
    <xdr:to>
      <xdr:col>0</xdr:col>
      <xdr:colOff>5647342</xdr:colOff>
      <xdr:row>31</xdr:row>
      <xdr:rowOff>120650</xdr:rowOff>
    </xdr:to>
    <xdr:pic>
      <xdr:nvPicPr>
        <xdr:cNvPr id="6" name="Picture 5">
          <a:extLst>
            <a:ext uri="{FF2B5EF4-FFF2-40B4-BE49-F238E27FC236}">
              <a16:creationId xmlns:a16="http://schemas.microsoft.com/office/drawing/2014/main" id="{4B076FD5-DBDC-4414-8770-F07AA71AD26B}"/>
            </a:ext>
          </a:extLst>
        </xdr:cNvPr>
        <xdr:cNvPicPr>
          <a:picLocks noChangeAspect="1"/>
        </xdr:cNvPicPr>
      </xdr:nvPicPr>
      <xdr:blipFill>
        <a:blip xmlns:r="http://schemas.openxmlformats.org/officeDocument/2006/relationships" r:embed="rId3"/>
        <a:stretch>
          <a:fillRect/>
        </a:stretch>
      </xdr:blipFill>
      <xdr:spPr>
        <a:xfrm>
          <a:off x="130892" y="4373044"/>
          <a:ext cx="5516450" cy="28883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yinst.org/barometer/2021" TargetMode="External"/><Relationship Id="rId1" Type="http://schemas.openxmlformats.org/officeDocument/2006/relationships/hyperlink" Target="mailto:barometer@energyinst.org?subject=Data%20ques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234CE-269F-4D4E-BF14-0EB9030178A2}">
  <dimension ref="A1:D45"/>
  <sheetViews>
    <sheetView tabSelected="1" zoomScaleNormal="100" workbookViewId="0">
      <selection activeCell="A5" sqref="A5"/>
    </sheetView>
  </sheetViews>
  <sheetFormatPr defaultColWidth="9.1796875" defaultRowHeight="14.5" x14ac:dyDescent="0.35"/>
  <cols>
    <col min="1" max="1" width="161" style="5" customWidth="1"/>
    <col min="2" max="2" width="63" style="5" customWidth="1"/>
    <col min="3" max="3" width="16" style="5" bestFit="1" customWidth="1"/>
  </cols>
  <sheetData>
    <row r="1" spans="1:3" ht="18.75" customHeight="1" x14ac:dyDescent="0.35">
      <c r="A1" s="1"/>
      <c r="B1" s="1"/>
      <c r="C1" s="1"/>
    </row>
    <row r="2" spans="1:3" ht="18.75" customHeight="1" x14ac:dyDescent="0.35">
      <c r="A2" s="1"/>
      <c r="B2" s="1"/>
      <c r="C2" s="1"/>
    </row>
    <row r="3" spans="1:3" ht="18.75" customHeight="1" x14ac:dyDescent="0.35">
      <c r="A3" s="1"/>
      <c r="B3" s="1"/>
      <c r="C3" s="1"/>
    </row>
    <row r="4" spans="1:3" ht="18.75" customHeight="1" thickBot="1" x14ac:dyDescent="0.4">
      <c r="A4" s="1"/>
      <c r="B4" s="1"/>
      <c r="C4" s="1"/>
    </row>
    <row r="5" spans="1:3" s="3" customFormat="1" ht="21.5" thickTop="1" x14ac:dyDescent="0.35">
      <c r="A5" s="86" t="s">
        <v>0</v>
      </c>
      <c r="B5" s="2"/>
      <c r="C5" s="2"/>
    </row>
    <row r="6" spans="1:3" x14ac:dyDescent="0.35">
      <c r="B6" s="1"/>
      <c r="C6" s="1"/>
    </row>
    <row r="7" spans="1:3" ht="55.5" x14ac:dyDescent="0.35">
      <c r="A7" s="87" t="s">
        <v>5</v>
      </c>
      <c r="B7" s="1"/>
      <c r="C7" s="1"/>
    </row>
    <row r="8" spans="1:3" ht="37" x14ac:dyDescent="0.35">
      <c r="A8" s="87" t="s">
        <v>222</v>
      </c>
      <c r="B8" s="1"/>
      <c r="C8" s="1"/>
    </row>
    <row r="9" spans="1:3" ht="37" x14ac:dyDescent="0.35">
      <c r="A9" s="87" t="s">
        <v>6</v>
      </c>
      <c r="B9" s="1"/>
      <c r="C9" s="1"/>
    </row>
    <row r="10" spans="1:3" ht="18.5" x14ac:dyDescent="0.35">
      <c r="A10" s="88" t="s">
        <v>1</v>
      </c>
      <c r="B10" s="1"/>
      <c r="C10" s="1"/>
    </row>
    <row r="11" spans="1:3" ht="18.5" x14ac:dyDescent="0.35">
      <c r="A11" s="89" t="s">
        <v>220</v>
      </c>
      <c r="B11"/>
      <c r="C11"/>
    </row>
    <row r="12" spans="1:3" x14ac:dyDescent="0.35">
      <c r="A12" s="1"/>
      <c r="B12" s="1"/>
      <c r="C12" s="1"/>
    </row>
    <row r="13" spans="1:3" ht="21" x14ac:dyDescent="0.35">
      <c r="A13" s="85" t="s">
        <v>2</v>
      </c>
      <c r="B13" s="1"/>
      <c r="C13" s="1"/>
    </row>
    <row r="14" spans="1:3" x14ac:dyDescent="0.35">
      <c r="B14" s="1"/>
      <c r="C14" s="1"/>
    </row>
    <row r="15" spans="1:3" ht="92.5" x14ac:dyDescent="0.35">
      <c r="A15" s="87" t="s">
        <v>248</v>
      </c>
      <c r="B15" s="1"/>
      <c r="C15" s="1"/>
    </row>
    <row r="16" spans="1:3" x14ac:dyDescent="0.35">
      <c r="A16" s="76"/>
      <c r="B16" s="4" t="s">
        <v>3</v>
      </c>
      <c r="C16" s="4" t="s">
        <v>4</v>
      </c>
    </row>
    <row r="17" spans="1:4" x14ac:dyDescent="0.35">
      <c r="A17" s="77"/>
      <c r="B17" s="6"/>
      <c r="C17" s="7"/>
    </row>
    <row r="18" spans="1:4" x14ac:dyDescent="0.35">
      <c r="A18" s="76"/>
      <c r="B18" s="6"/>
      <c r="C18" s="7"/>
    </row>
    <row r="19" spans="1:4" x14ac:dyDescent="0.35">
      <c r="A19" s="76"/>
      <c r="B19" s="6"/>
      <c r="C19" s="7"/>
    </row>
    <row r="20" spans="1:4" x14ac:dyDescent="0.35">
      <c r="A20" s="78"/>
      <c r="B20" s="6"/>
      <c r="C20" s="7"/>
    </row>
    <row r="21" spans="1:4" x14ac:dyDescent="0.35">
      <c r="A21" s="75"/>
      <c r="B21" s="6"/>
      <c r="C21" s="7"/>
    </row>
    <row r="22" spans="1:4" x14ac:dyDescent="0.35">
      <c r="A22" s="75"/>
      <c r="B22" s="1"/>
      <c r="C22" s="1"/>
    </row>
    <row r="23" spans="1:4" x14ac:dyDescent="0.35">
      <c r="A23" s="75"/>
      <c r="B23" s="1"/>
      <c r="C23" s="1"/>
    </row>
    <row r="24" spans="1:4" x14ac:dyDescent="0.35">
      <c r="A24" s="75"/>
      <c r="B24" s="1"/>
      <c r="C24" s="1"/>
    </row>
    <row r="25" spans="1:4" x14ac:dyDescent="0.35">
      <c r="A25" s="75"/>
    </row>
    <row r="26" spans="1:4" x14ac:dyDescent="0.35">
      <c r="A26" s="75"/>
    </row>
    <row r="27" spans="1:4" x14ac:dyDescent="0.35">
      <c r="A27" s="75"/>
    </row>
    <row r="28" spans="1:4" x14ac:dyDescent="0.35">
      <c r="A28" s="75"/>
    </row>
    <row r="31" spans="1:4" x14ac:dyDescent="0.35">
      <c r="C31" s="75"/>
      <c r="D31" s="75"/>
    </row>
    <row r="32" spans="1:4" x14ac:dyDescent="0.35">
      <c r="C32" s="75"/>
      <c r="D32" s="75"/>
    </row>
    <row r="33" spans="3:4" x14ac:dyDescent="0.35">
      <c r="C33" s="75"/>
      <c r="D33" s="75"/>
    </row>
    <row r="34" spans="3:4" x14ac:dyDescent="0.35">
      <c r="C34" s="75"/>
      <c r="D34" s="75"/>
    </row>
    <row r="35" spans="3:4" x14ac:dyDescent="0.35">
      <c r="C35" s="75"/>
      <c r="D35" s="75"/>
    </row>
    <row r="36" spans="3:4" x14ac:dyDescent="0.35">
      <c r="C36" s="75"/>
      <c r="D36" s="75"/>
    </row>
    <row r="37" spans="3:4" x14ac:dyDescent="0.35">
      <c r="C37" s="75"/>
      <c r="D37" s="75"/>
    </row>
    <row r="38" spans="3:4" x14ac:dyDescent="0.35">
      <c r="C38" s="75"/>
      <c r="D38" s="75"/>
    </row>
    <row r="39" spans="3:4" x14ac:dyDescent="0.35">
      <c r="C39" s="75"/>
      <c r="D39" s="75"/>
    </row>
    <row r="40" spans="3:4" x14ac:dyDescent="0.35">
      <c r="C40" s="75"/>
      <c r="D40" s="75"/>
    </row>
    <row r="41" spans="3:4" x14ac:dyDescent="0.35">
      <c r="C41" s="75"/>
      <c r="D41" s="75"/>
    </row>
    <row r="42" spans="3:4" x14ac:dyDescent="0.35">
      <c r="C42" s="75"/>
      <c r="D42" s="75"/>
    </row>
    <row r="43" spans="3:4" x14ac:dyDescent="0.35">
      <c r="C43" s="75"/>
      <c r="D43" s="75"/>
    </row>
    <row r="44" spans="3:4" x14ac:dyDescent="0.35">
      <c r="C44" s="75"/>
      <c r="D44" s="75"/>
    </row>
    <row r="45" spans="3:4" x14ac:dyDescent="0.35">
      <c r="C45" s="75"/>
      <c r="D45" s="75"/>
    </row>
  </sheetData>
  <sortState xmlns:xlrd2="http://schemas.microsoft.com/office/spreadsheetml/2017/richdata2" ref="H6:I21">
    <sortCondition descending="1" ref="I6:I21"/>
  </sortState>
  <hyperlinks>
    <hyperlink ref="A10" r:id="rId1" xr:uid="{12F894C1-D3CC-4109-9822-7B31B2952E8F}"/>
    <hyperlink ref="A11" r:id="rId2" display="The 2021 Energy Barometer report is available online here: " xr:uid="{D94E5728-07C0-4C9B-8546-42D301FEDB3C}"/>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A2E9D-6759-4A1D-9682-1BB1DBC22D47}">
  <sheetPr>
    <tabColor rgb="FF7030A0"/>
  </sheetPr>
  <dimension ref="A1:C16"/>
  <sheetViews>
    <sheetView zoomScaleNormal="100" workbookViewId="0"/>
  </sheetViews>
  <sheetFormatPr defaultColWidth="9.1796875" defaultRowHeight="14.5" x14ac:dyDescent="0.35"/>
  <cols>
    <col min="1" max="1" width="76.81640625" customWidth="1"/>
    <col min="2" max="2" width="28.1796875" bestFit="1" customWidth="1"/>
    <col min="3" max="3" width="23.26953125" bestFit="1" customWidth="1"/>
  </cols>
  <sheetData>
    <row r="1" spans="1:3" s="91" customFormat="1" ht="18.5" x14ac:dyDescent="0.45">
      <c r="A1" s="90" t="s">
        <v>221</v>
      </c>
    </row>
    <row r="3" spans="1:3" ht="18.5" x14ac:dyDescent="0.45">
      <c r="A3" s="8" t="s">
        <v>223</v>
      </c>
    </row>
    <row r="4" spans="1:3" x14ac:dyDescent="0.35">
      <c r="A4" s="9" t="s">
        <v>39</v>
      </c>
    </row>
    <row r="6" spans="1:3" x14ac:dyDescent="0.35">
      <c r="A6" s="92"/>
      <c r="B6" s="93" t="s">
        <v>28</v>
      </c>
      <c r="C6" s="93" t="s">
        <v>42</v>
      </c>
    </row>
    <row r="7" spans="1:3" x14ac:dyDescent="0.35">
      <c r="A7" s="55" t="s">
        <v>10</v>
      </c>
      <c r="B7" s="55">
        <v>91</v>
      </c>
      <c r="C7" s="56">
        <f>(B7/418)</f>
        <v>0.21770334928229665</v>
      </c>
    </row>
    <row r="8" spans="1:3" x14ac:dyDescent="0.35">
      <c r="A8" s="104" t="s">
        <v>11</v>
      </c>
      <c r="B8" s="104">
        <v>67</v>
      </c>
      <c r="C8" s="105">
        <f t="shared" ref="C8:C16" si="0">(B8/418)</f>
        <v>0.16028708133971292</v>
      </c>
    </row>
    <row r="9" spans="1:3" x14ac:dyDescent="0.35">
      <c r="A9" s="55" t="s">
        <v>43</v>
      </c>
      <c r="B9" s="55">
        <v>63</v>
      </c>
      <c r="C9" s="56">
        <f t="shared" si="0"/>
        <v>0.15071770334928231</v>
      </c>
    </row>
    <row r="10" spans="1:3" x14ac:dyDescent="0.35">
      <c r="A10" s="104" t="s">
        <v>12</v>
      </c>
      <c r="B10" s="104">
        <v>58</v>
      </c>
      <c r="C10" s="105">
        <f t="shared" si="0"/>
        <v>0.13875598086124402</v>
      </c>
    </row>
    <row r="11" spans="1:3" x14ac:dyDescent="0.35">
      <c r="A11" s="55" t="s">
        <v>44</v>
      </c>
      <c r="B11" s="55">
        <v>56</v>
      </c>
      <c r="C11" s="56">
        <f t="shared" si="0"/>
        <v>0.13397129186602871</v>
      </c>
    </row>
    <row r="12" spans="1:3" x14ac:dyDescent="0.35">
      <c r="A12" s="104" t="s">
        <v>45</v>
      </c>
      <c r="B12" s="104">
        <v>37</v>
      </c>
      <c r="C12" s="105">
        <f t="shared" si="0"/>
        <v>8.8516746411483258E-2</v>
      </c>
    </row>
    <row r="13" spans="1:3" x14ac:dyDescent="0.35">
      <c r="A13" s="55" t="s">
        <v>41</v>
      </c>
      <c r="B13" s="55">
        <v>36</v>
      </c>
      <c r="C13" s="56">
        <f t="shared" si="0"/>
        <v>8.6124401913875603E-2</v>
      </c>
    </row>
    <row r="14" spans="1:3" x14ac:dyDescent="0.35">
      <c r="A14" s="104" t="s">
        <v>46</v>
      </c>
      <c r="B14" s="104">
        <v>34</v>
      </c>
      <c r="C14" s="105">
        <f t="shared" si="0"/>
        <v>8.1339712918660281E-2</v>
      </c>
    </row>
    <row r="15" spans="1:3" x14ac:dyDescent="0.35">
      <c r="A15" s="55" t="s">
        <v>47</v>
      </c>
      <c r="B15" s="55">
        <v>28</v>
      </c>
      <c r="C15" s="56">
        <f t="shared" si="0"/>
        <v>6.6985645933014357E-2</v>
      </c>
    </row>
    <row r="16" spans="1:3" x14ac:dyDescent="0.35">
      <c r="A16" s="104" t="s">
        <v>40</v>
      </c>
      <c r="B16" s="104">
        <v>28</v>
      </c>
      <c r="C16" s="105">
        <f t="shared" si="0"/>
        <v>6.6985645933014357E-2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73"/>
  <sheetViews>
    <sheetView workbookViewId="0">
      <selection activeCell="E14" sqref="E14"/>
    </sheetView>
  </sheetViews>
  <sheetFormatPr defaultRowHeight="14.5" x14ac:dyDescent="0.35"/>
  <cols>
    <col min="1" max="1" width="49.7265625" customWidth="1"/>
    <col min="2" max="2" width="13.90625" bestFit="1" customWidth="1"/>
    <col min="3" max="3" width="23" bestFit="1" customWidth="1"/>
  </cols>
  <sheetData>
    <row r="1" spans="1:3" s="110" customFormat="1" ht="18.5" x14ac:dyDescent="0.45">
      <c r="A1" s="110" t="s">
        <v>52</v>
      </c>
    </row>
    <row r="4" spans="1:3" ht="18.5" x14ac:dyDescent="0.45">
      <c r="A4" s="8" t="s">
        <v>224</v>
      </c>
    </row>
    <row r="6" spans="1:3" ht="15" thickBot="1" x14ac:dyDescent="0.4"/>
    <row r="7" spans="1:3" x14ac:dyDescent="0.35">
      <c r="A7" s="66"/>
      <c r="B7" s="67" t="s">
        <v>28</v>
      </c>
      <c r="C7" s="68" t="s">
        <v>209</v>
      </c>
    </row>
    <row r="8" spans="1:3" x14ac:dyDescent="0.35">
      <c r="A8" s="12" t="s">
        <v>198</v>
      </c>
      <c r="B8" s="48">
        <v>73</v>
      </c>
      <c r="C8" s="25">
        <f>(B8/296)*100</f>
        <v>24.662162162162161</v>
      </c>
    </row>
    <row r="9" spans="1:3" x14ac:dyDescent="0.35">
      <c r="A9" s="98" t="s">
        <v>186</v>
      </c>
      <c r="B9" s="99">
        <v>55</v>
      </c>
      <c r="C9" s="100">
        <f t="shared" ref="C9:C23" si="0">(B9/296)*100</f>
        <v>18.581081081081081</v>
      </c>
    </row>
    <row r="10" spans="1:3" x14ac:dyDescent="0.35">
      <c r="A10" s="12" t="s">
        <v>152</v>
      </c>
      <c r="B10" s="48">
        <v>46</v>
      </c>
      <c r="C10" s="25">
        <f t="shared" si="0"/>
        <v>15.54054054054054</v>
      </c>
    </row>
    <row r="11" spans="1:3" x14ac:dyDescent="0.35">
      <c r="A11" s="98" t="s">
        <v>199</v>
      </c>
      <c r="B11" s="99">
        <v>39</v>
      </c>
      <c r="C11" s="100">
        <f t="shared" si="0"/>
        <v>13.175675675675674</v>
      </c>
    </row>
    <row r="12" spans="1:3" x14ac:dyDescent="0.35">
      <c r="A12" s="12" t="s">
        <v>187</v>
      </c>
      <c r="B12" s="48">
        <v>27</v>
      </c>
      <c r="C12" s="25">
        <f t="shared" si="0"/>
        <v>9.121621621621621</v>
      </c>
    </row>
    <row r="13" spans="1:3" x14ac:dyDescent="0.35">
      <c r="A13" s="98" t="s">
        <v>188</v>
      </c>
      <c r="B13" s="99">
        <v>26</v>
      </c>
      <c r="C13" s="100">
        <f t="shared" si="0"/>
        <v>8.7837837837837842</v>
      </c>
    </row>
    <row r="14" spans="1:3" x14ac:dyDescent="0.35">
      <c r="A14" s="12" t="s">
        <v>200</v>
      </c>
      <c r="B14" s="48">
        <v>22</v>
      </c>
      <c r="C14" s="25">
        <f t="shared" si="0"/>
        <v>7.4324324324324325</v>
      </c>
    </row>
    <row r="15" spans="1:3" x14ac:dyDescent="0.35">
      <c r="A15" s="98" t="s">
        <v>189</v>
      </c>
      <c r="B15" s="99">
        <v>20</v>
      </c>
      <c r="C15" s="100">
        <f t="shared" si="0"/>
        <v>6.756756756756757</v>
      </c>
    </row>
    <row r="16" spans="1:3" x14ac:dyDescent="0.35">
      <c r="A16" s="12" t="s">
        <v>190</v>
      </c>
      <c r="B16" s="48">
        <v>12</v>
      </c>
      <c r="C16" s="25">
        <f t="shared" si="0"/>
        <v>4.0540540540540544</v>
      </c>
    </row>
    <row r="17" spans="1:3" x14ac:dyDescent="0.35">
      <c r="A17" s="98" t="s">
        <v>191</v>
      </c>
      <c r="B17" s="99">
        <v>10</v>
      </c>
      <c r="C17" s="100">
        <f t="shared" si="0"/>
        <v>3.3783783783783785</v>
      </c>
    </row>
    <row r="18" spans="1:3" x14ac:dyDescent="0.35">
      <c r="A18" s="12" t="s">
        <v>192</v>
      </c>
      <c r="B18" s="48">
        <v>9</v>
      </c>
      <c r="C18" s="25">
        <f t="shared" si="0"/>
        <v>3.0405405405405408</v>
      </c>
    </row>
    <row r="19" spans="1:3" x14ac:dyDescent="0.35">
      <c r="A19" s="98" t="s">
        <v>193</v>
      </c>
      <c r="B19" s="99">
        <v>9</v>
      </c>
      <c r="C19" s="100">
        <f t="shared" si="0"/>
        <v>3.0405405405405408</v>
      </c>
    </row>
    <row r="20" spans="1:3" x14ac:dyDescent="0.35">
      <c r="A20" s="12" t="s">
        <v>194</v>
      </c>
      <c r="B20" s="48">
        <v>8</v>
      </c>
      <c r="C20" s="25">
        <f t="shared" si="0"/>
        <v>2.7027027027027026</v>
      </c>
    </row>
    <row r="21" spans="1:3" x14ac:dyDescent="0.35">
      <c r="A21" s="98" t="s">
        <v>195</v>
      </c>
      <c r="B21" s="99">
        <v>8</v>
      </c>
      <c r="C21" s="100">
        <f t="shared" si="0"/>
        <v>2.7027027027027026</v>
      </c>
    </row>
    <row r="22" spans="1:3" x14ac:dyDescent="0.35">
      <c r="A22" s="12" t="s">
        <v>196</v>
      </c>
      <c r="B22" s="48">
        <v>4</v>
      </c>
      <c r="C22" s="25">
        <f t="shared" si="0"/>
        <v>1.3513513513513513</v>
      </c>
    </row>
    <row r="23" spans="1:3" ht="15" thickBot="1" x14ac:dyDescent="0.4">
      <c r="A23" s="101" t="s">
        <v>197</v>
      </c>
      <c r="B23" s="102">
        <v>2</v>
      </c>
      <c r="C23" s="103">
        <f t="shared" si="0"/>
        <v>0.67567567567567566</v>
      </c>
    </row>
    <row r="26" spans="1:3" ht="18.5" x14ac:dyDescent="0.45">
      <c r="A26" s="8" t="s">
        <v>225</v>
      </c>
    </row>
    <row r="28" spans="1:3" ht="15" thickBot="1" x14ac:dyDescent="0.4"/>
    <row r="29" spans="1:3" x14ac:dyDescent="0.35">
      <c r="A29" s="66"/>
      <c r="B29" s="67" t="s">
        <v>28</v>
      </c>
      <c r="C29" s="68" t="s">
        <v>42</v>
      </c>
    </row>
    <row r="30" spans="1:3" x14ac:dyDescent="0.35">
      <c r="A30" s="72" t="s">
        <v>208</v>
      </c>
      <c r="B30" s="73">
        <v>3</v>
      </c>
      <c r="C30" s="74">
        <f>(B30/418)*100</f>
        <v>0.71770334928229662</v>
      </c>
    </row>
    <row r="31" spans="1:3" x14ac:dyDescent="0.35">
      <c r="A31" s="12" t="s">
        <v>201</v>
      </c>
      <c r="B31" s="48">
        <v>13</v>
      </c>
      <c r="C31" s="25">
        <f t="shared" ref="C31:C37" si="1">(B31/418)*100</f>
        <v>3.1100478468899522</v>
      </c>
    </row>
    <row r="32" spans="1:3" x14ac:dyDescent="0.35">
      <c r="A32" s="12" t="s">
        <v>202</v>
      </c>
      <c r="B32" s="48">
        <v>34</v>
      </c>
      <c r="C32" s="25">
        <f t="shared" si="1"/>
        <v>8.133971291866029</v>
      </c>
    </row>
    <row r="33" spans="1:3" x14ac:dyDescent="0.35">
      <c r="A33" s="12" t="s">
        <v>203</v>
      </c>
      <c r="B33" s="48">
        <v>56</v>
      </c>
      <c r="C33" s="25">
        <f t="shared" si="1"/>
        <v>13.397129186602871</v>
      </c>
    </row>
    <row r="34" spans="1:3" x14ac:dyDescent="0.35">
      <c r="A34" s="12" t="s">
        <v>204</v>
      </c>
      <c r="B34" s="48">
        <v>56</v>
      </c>
      <c r="C34" s="25">
        <f t="shared" si="1"/>
        <v>13.397129186602871</v>
      </c>
    </row>
    <row r="35" spans="1:3" x14ac:dyDescent="0.35">
      <c r="A35" s="12" t="s">
        <v>205</v>
      </c>
      <c r="B35" s="48">
        <v>90</v>
      </c>
      <c r="C35" s="25">
        <f t="shared" si="1"/>
        <v>21.5311004784689</v>
      </c>
    </row>
    <row r="36" spans="1:3" x14ac:dyDescent="0.35">
      <c r="A36" s="12" t="s">
        <v>206</v>
      </c>
      <c r="B36" s="48">
        <v>53</v>
      </c>
      <c r="C36" s="25">
        <f t="shared" si="1"/>
        <v>12.679425837320574</v>
      </c>
    </row>
    <row r="37" spans="1:3" ht="15" thickBot="1" x14ac:dyDescent="0.4">
      <c r="A37" s="69" t="s">
        <v>207</v>
      </c>
      <c r="B37" s="70">
        <v>113</v>
      </c>
      <c r="C37" s="71">
        <f t="shared" si="1"/>
        <v>27.033492822966508</v>
      </c>
    </row>
    <row r="40" spans="1:3" ht="18.5" x14ac:dyDescent="0.45">
      <c r="A40" s="8" t="s">
        <v>226</v>
      </c>
    </row>
    <row r="42" spans="1:3" ht="15" thickBot="1" x14ac:dyDescent="0.4"/>
    <row r="43" spans="1:3" x14ac:dyDescent="0.35">
      <c r="A43" s="66"/>
      <c r="B43" s="67" t="s">
        <v>28</v>
      </c>
      <c r="C43" s="68" t="s">
        <v>42</v>
      </c>
    </row>
    <row r="44" spans="1:3" x14ac:dyDescent="0.35">
      <c r="A44" s="12" t="s">
        <v>210</v>
      </c>
      <c r="B44" s="48">
        <v>51</v>
      </c>
      <c r="C44" s="25">
        <f>(B44/418)*100</f>
        <v>12.200956937799043</v>
      </c>
    </row>
    <row r="45" spans="1:3" x14ac:dyDescent="0.35">
      <c r="A45" s="12" t="s">
        <v>211</v>
      </c>
      <c r="B45" s="48">
        <v>189</v>
      </c>
      <c r="C45" s="25">
        <f t="shared" ref="C45:C47" si="2">(B45/418)*100</f>
        <v>45.215311004784688</v>
      </c>
    </row>
    <row r="46" spans="1:3" x14ac:dyDescent="0.35">
      <c r="A46" s="12" t="s">
        <v>212</v>
      </c>
      <c r="B46" s="48">
        <v>143</v>
      </c>
      <c r="C46" s="25">
        <f t="shared" si="2"/>
        <v>34.210526315789473</v>
      </c>
    </row>
    <row r="47" spans="1:3" ht="15" thickBot="1" x14ac:dyDescent="0.4">
      <c r="A47" s="15" t="s">
        <v>67</v>
      </c>
      <c r="B47" s="16">
        <v>35</v>
      </c>
      <c r="C47" s="27">
        <f t="shared" si="2"/>
        <v>8.3732057416267942</v>
      </c>
    </row>
    <row r="50" spans="1:3" ht="18.5" x14ac:dyDescent="0.45">
      <c r="A50" s="8" t="s">
        <v>227</v>
      </c>
    </row>
    <row r="52" spans="1:3" ht="15" thickBot="1" x14ac:dyDescent="0.4"/>
    <row r="53" spans="1:3" x14ac:dyDescent="0.35">
      <c r="A53" s="66"/>
      <c r="B53" s="67" t="s">
        <v>28</v>
      </c>
      <c r="C53" s="68" t="s">
        <v>42</v>
      </c>
    </row>
    <row r="54" spans="1:3" x14ac:dyDescent="0.35">
      <c r="A54" s="72" t="s">
        <v>213</v>
      </c>
      <c r="B54" s="73">
        <v>139</v>
      </c>
      <c r="C54" s="74">
        <f>(B54/418)*100</f>
        <v>33.253588516746412</v>
      </c>
    </row>
    <row r="55" spans="1:3" x14ac:dyDescent="0.35">
      <c r="A55" s="12" t="s">
        <v>214</v>
      </c>
      <c r="B55" s="48">
        <v>66</v>
      </c>
      <c r="C55" s="25">
        <f t="shared" ref="C55:C60" si="3">(B55/418)*100</f>
        <v>15.789473684210526</v>
      </c>
    </row>
    <row r="56" spans="1:3" x14ac:dyDescent="0.35">
      <c r="A56" s="12" t="s">
        <v>215</v>
      </c>
      <c r="B56" s="48">
        <v>56</v>
      </c>
      <c r="C56" s="25">
        <f t="shared" si="3"/>
        <v>13.397129186602871</v>
      </c>
    </row>
    <row r="57" spans="1:3" x14ac:dyDescent="0.35">
      <c r="A57" s="12" t="s">
        <v>216</v>
      </c>
      <c r="B57" s="48">
        <v>46</v>
      </c>
      <c r="C57" s="25">
        <f t="shared" si="3"/>
        <v>11.004784688995215</v>
      </c>
    </row>
    <row r="58" spans="1:3" x14ac:dyDescent="0.35">
      <c r="A58" s="12" t="s">
        <v>217</v>
      </c>
      <c r="B58" s="48">
        <v>31</v>
      </c>
      <c r="C58" s="25">
        <f t="shared" si="3"/>
        <v>7.4162679425837315</v>
      </c>
    </row>
    <row r="59" spans="1:3" x14ac:dyDescent="0.35">
      <c r="A59" s="12" t="s">
        <v>218</v>
      </c>
      <c r="B59" s="48">
        <v>29</v>
      </c>
      <c r="C59" s="25">
        <f t="shared" si="3"/>
        <v>6.937799043062201</v>
      </c>
    </row>
    <row r="60" spans="1:3" x14ac:dyDescent="0.35">
      <c r="A60" s="12" t="s">
        <v>219</v>
      </c>
      <c r="B60" s="48">
        <v>6</v>
      </c>
      <c r="C60" s="25">
        <f t="shared" si="3"/>
        <v>1.4354066985645932</v>
      </c>
    </row>
    <row r="61" spans="1:3" ht="15" thickBot="1" x14ac:dyDescent="0.4">
      <c r="A61" s="69" t="s">
        <v>103</v>
      </c>
      <c r="B61" s="70">
        <v>45</v>
      </c>
      <c r="C61" s="71">
        <f>(B61/418)*100</f>
        <v>10.76555023923445</v>
      </c>
    </row>
    <row r="64" spans="1:3" ht="18.5" x14ac:dyDescent="0.45">
      <c r="A64" s="8" t="s">
        <v>228</v>
      </c>
    </row>
    <row r="66" spans="1:3" ht="15" thickBot="1" x14ac:dyDescent="0.4"/>
    <row r="67" spans="1:3" x14ac:dyDescent="0.35">
      <c r="A67" s="66"/>
      <c r="B67" s="67" t="s">
        <v>28</v>
      </c>
      <c r="C67" s="68" t="s">
        <v>42</v>
      </c>
    </row>
    <row r="68" spans="1:3" x14ac:dyDescent="0.35">
      <c r="A68" s="12" t="s">
        <v>154</v>
      </c>
      <c r="B68" s="48">
        <v>40</v>
      </c>
      <c r="C68" s="25">
        <f t="shared" ref="C68:C73" si="4">(B68/418)*100</f>
        <v>9.5693779904306222</v>
      </c>
    </row>
    <row r="69" spans="1:3" x14ac:dyDescent="0.35">
      <c r="A69" s="12" t="s">
        <v>155</v>
      </c>
      <c r="B69" s="48">
        <v>114</v>
      </c>
      <c r="C69" s="25">
        <f t="shared" si="4"/>
        <v>27.27272727272727</v>
      </c>
    </row>
    <row r="70" spans="1:3" x14ac:dyDescent="0.35">
      <c r="A70" s="12" t="s">
        <v>156</v>
      </c>
      <c r="B70" s="48">
        <v>136</v>
      </c>
      <c r="C70" s="25">
        <f t="shared" si="4"/>
        <v>32.535885167464116</v>
      </c>
    </row>
    <row r="71" spans="1:3" x14ac:dyDescent="0.35">
      <c r="A71" s="12" t="s">
        <v>157</v>
      </c>
      <c r="B71" s="48">
        <v>60</v>
      </c>
      <c r="C71" s="25">
        <f t="shared" si="4"/>
        <v>14.354066985645932</v>
      </c>
    </row>
    <row r="72" spans="1:3" x14ac:dyDescent="0.35">
      <c r="A72" s="12" t="s">
        <v>158</v>
      </c>
      <c r="B72" s="48">
        <v>21</v>
      </c>
      <c r="C72" s="25">
        <f t="shared" si="4"/>
        <v>5.0239234449760763</v>
      </c>
    </row>
    <row r="73" spans="1:3" ht="15" thickBot="1" x14ac:dyDescent="0.4">
      <c r="A73" s="15" t="s">
        <v>67</v>
      </c>
      <c r="B73" s="16">
        <v>47</v>
      </c>
      <c r="C73" s="27">
        <f t="shared" si="4"/>
        <v>11.244019138755981</v>
      </c>
    </row>
  </sheetData>
  <mergeCells count="1">
    <mergeCell ref="A1:XF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7198F-26FF-4DCA-85E8-4B6BE844E8E9}">
  <sheetPr>
    <tabColor rgb="FF00B0F0"/>
  </sheetPr>
  <dimension ref="A1:C98"/>
  <sheetViews>
    <sheetView zoomScaleNormal="100" workbookViewId="0">
      <selection sqref="A1:XFD1"/>
    </sheetView>
  </sheetViews>
  <sheetFormatPr defaultRowHeight="14.5" x14ac:dyDescent="0.35"/>
  <cols>
    <col min="1" max="1" width="62.81640625" customWidth="1"/>
    <col min="2" max="2" width="13.90625" bestFit="1" customWidth="1"/>
    <col min="3" max="3" width="23" bestFit="1" customWidth="1"/>
  </cols>
  <sheetData>
    <row r="1" spans="1:3" s="111" customFormat="1" ht="18.5" x14ac:dyDescent="0.45">
      <c r="A1" s="111" t="s">
        <v>53</v>
      </c>
    </row>
    <row r="4" spans="1:3" ht="18.5" x14ac:dyDescent="0.45">
      <c r="A4" s="8" t="s">
        <v>229</v>
      </c>
    </row>
    <row r="6" spans="1:3" ht="15" thickBot="1" x14ac:dyDescent="0.4"/>
    <row r="7" spans="1:3" x14ac:dyDescent="0.35">
      <c r="A7" s="59"/>
      <c r="B7" s="60" t="s">
        <v>28</v>
      </c>
      <c r="C7" s="61" t="s">
        <v>42</v>
      </c>
    </row>
    <row r="8" spans="1:3" x14ac:dyDescent="0.35">
      <c r="A8" s="12" t="s">
        <v>147</v>
      </c>
      <c r="B8" s="48">
        <v>78</v>
      </c>
      <c r="C8" s="25">
        <f>(B8/418)*100</f>
        <v>18.660287081339714</v>
      </c>
    </row>
    <row r="9" spans="1:3" x14ac:dyDescent="0.35">
      <c r="A9" s="12" t="s">
        <v>148</v>
      </c>
      <c r="B9" s="48">
        <v>47</v>
      </c>
      <c r="C9" s="25">
        <f t="shared" ref="C9:C12" si="0">(B9/418)*100</f>
        <v>11.244019138755981</v>
      </c>
    </row>
    <row r="10" spans="1:3" x14ac:dyDescent="0.35">
      <c r="A10" s="12" t="s">
        <v>149</v>
      </c>
      <c r="B10" s="48">
        <v>66</v>
      </c>
      <c r="C10" s="25">
        <f t="shared" si="0"/>
        <v>15.789473684210526</v>
      </c>
    </row>
    <row r="11" spans="1:3" x14ac:dyDescent="0.35">
      <c r="A11" s="12" t="s">
        <v>150</v>
      </c>
      <c r="B11" s="48">
        <v>78</v>
      </c>
      <c r="C11" s="25">
        <f t="shared" si="0"/>
        <v>18.660287081339714</v>
      </c>
    </row>
    <row r="12" spans="1:3" x14ac:dyDescent="0.35">
      <c r="A12" s="12" t="s">
        <v>151</v>
      </c>
      <c r="B12" s="48">
        <v>40</v>
      </c>
      <c r="C12" s="25">
        <f t="shared" si="0"/>
        <v>9.5693779904306222</v>
      </c>
    </row>
    <row r="13" spans="1:3" x14ac:dyDescent="0.35">
      <c r="A13" s="64" t="s">
        <v>152</v>
      </c>
      <c r="B13" s="65">
        <v>16</v>
      </c>
      <c r="C13" s="112">
        <f>((B13+B14+B15)/418)*100</f>
        <v>26.076555023923444</v>
      </c>
    </row>
    <row r="14" spans="1:3" x14ac:dyDescent="0.35">
      <c r="A14" s="12" t="s">
        <v>153</v>
      </c>
      <c r="B14" s="48">
        <v>16</v>
      </c>
      <c r="C14" s="113"/>
    </row>
    <row r="15" spans="1:3" ht="15" thickBot="1" x14ac:dyDescent="0.4">
      <c r="A15" s="15" t="s">
        <v>103</v>
      </c>
      <c r="B15" s="16">
        <v>77</v>
      </c>
      <c r="C15" s="114"/>
    </row>
    <row r="18" spans="1:3" ht="18.5" x14ac:dyDescent="0.45">
      <c r="A18" s="8" t="s">
        <v>230</v>
      </c>
    </row>
    <row r="20" spans="1:3" ht="15" thickBot="1" x14ac:dyDescent="0.4"/>
    <row r="21" spans="1:3" x14ac:dyDescent="0.35">
      <c r="A21" s="59"/>
      <c r="B21" s="60" t="s">
        <v>28</v>
      </c>
      <c r="C21" s="61" t="s">
        <v>42</v>
      </c>
    </row>
    <row r="22" spans="1:3" x14ac:dyDescent="0.35">
      <c r="A22" s="12" t="s">
        <v>154</v>
      </c>
      <c r="B22" s="48">
        <v>1</v>
      </c>
      <c r="C22" s="25">
        <f>(B22/418)*100</f>
        <v>0.23923444976076555</v>
      </c>
    </row>
    <row r="23" spans="1:3" x14ac:dyDescent="0.35">
      <c r="A23" s="12" t="s">
        <v>155</v>
      </c>
      <c r="B23" s="48">
        <v>28</v>
      </c>
      <c r="C23" s="25">
        <f t="shared" ref="C23:C27" si="1">(B23/418)*100</f>
        <v>6.6985645933014357</v>
      </c>
    </row>
    <row r="24" spans="1:3" x14ac:dyDescent="0.35">
      <c r="A24" s="12" t="s">
        <v>156</v>
      </c>
      <c r="B24" s="48">
        <v>81</v>
      </c>
      <c r="C24" s="25">
        <f t="shared" si="1"/>
        <v>19.37799043062201</v>
      </c>
    </row>
    <row r="25" spans="1:3" x14ac:dyDescent="0.35">
      <c r="A25" s="12" t="s">
        <v>157</v>
      </c>
      <c r="B25" s="48">
        <v>213</v>
      </c>
      <c r="C25" s="25">
        <f t="shared" si="1"/>
        <v>50.956937799043068</v>
      </c>
    </row>
    <row r="26" spans="1:3" x14ac:dyDescent="0.35">
      <c r="A26" s="12" t="s">
        <v>158</v>
      </c>
      <c r="B26" s="48">
        <v>93</v>
      </c>
      <c r="C26" s="25">
        <f t="shared" si="1"/>
        <v>22.248803827751196</v>
      </c>
    </row>
    <row r="27" spans="1:3" ht="15" thickBot="1" x14ac:dyDescent="0.4">
      <c r="A27" s="15" t="s">
        <v>67</v>
      </c>
      <c r="B27" s="16">
        <v>2</v>
      </c>
      <c r="C27" s="27">
        <f t="shared" si="1"/>
        <v>0.4784688995215311</v>
      </c>
    </row>
    <row r="30" spans="1:3" ht="18.5" x14ac:dyDescent="0.45">
      <c r="A30" s="8" t="s">
        <v>231</v>
      </c>
    </row>
    <row r="32" spans="1:3" ht="15" thickBot="1" x14ac:dyDescent="0.4"/>
    <row r="33" spans="1:3" x14ac:dyDescent="0.35">
      <c r="A33" s="59"/>
      <c r="B33" s="60" t="s">
        <v>28</v>
      </c>
      <c r="C33" s="61" t="s">
        <v>42</v>
      </c>
    </row>
    <row r="34" spans="1:3" x14ac:dyDescent="0.35">
      <c r="A34" s="12" t="s">
        <v>154</v>
      </c>
      <c r="B34" s="48">
        <v>12</v>
      </c>
      <c r="C34" s="25">
        <f>(B34/418)*100</f>
        <v>2.8708133971291865</v>
      </c>
    </row>
    <row r="35" spans="1:3" x14ac:dyDescent="0.35">
      <c r="A35" s="12" t="s">
        <v>155</v>
      </c>
      <c r="B35" s="48">
        <v>86</v>
      </c>
      <c r="C35" s="25">
        <f t="shared" ref="C35:C39" si="2">(B35/418)*100</f>
        <v>20.574162679425836</v>
      </c>
    </row>
    <row r="36" spans="1:3" x14ac:dyDescent="0.35">
      <c r="A36" s="12" t="s">
        <v>156</v>
      </c>
      <c r="B36" s="48">
        <v>97</v>
      </c>
      <c r="C36" s="25">
        <f t="shared" si="2"/>
        <v>23.205741626794257</v>
      </c>
    </row>
    <row r="37" spans="1:3" x14ac:dyDescent="0.35">
      <c r="A37" s="12" t="s">
        <v>157</v>
      </c>
      <c r="B37" s="48">
        <v>170</v>
      </c>
      <c r="C37" s="25">
        <f t="shared" si="2"/>
        <v>40.669856459330148</v>
      </c>
    </row>
    <row r="38" spans="1:3" x14ac:dyDescent="0.35">
      <c r="A38" s="12" t="s">
        <v>158</v>
      </c>
      <c r="B38" s="48">
        <v>37</v>
      </c>
      <c r="C38" s="25">
        <f t="shared" si="2"/>
        <v>8.8516746411483265</v>
      </c>
    </row>
    <row r="39" spans="1:3" ht="15" thickBot="1" x14ac:dyDescent="0.4">
      <c r="A39" s="15" t="s">
        <v>67</v>
      </c>
      <c r="B39" s="16">
        <v>16</v>
      </c>
      <c r="C39" s="27">
        <f t="shared" si="2"/>
        <v>3.8277511961722488</v>
      </c>
    </row>
    <row r="42" spans="1:3" ht="18.5" x14ac:dyDescent="0.45">
      <c r="A42" s="8" t="s">
        <v>232</v>
      </c>
    </row>
    <row r="43" spans="1:3" x14ac:dyDescent="0.35">
      <c r="A43" t="s">
        <v>118</v>
      </c>
    </row>
    <row r="44" spans="1:3" ht="15" thickBot="1" x14ac:dyDescent="0.4"/>
    <row r="45" spans="1:3" x14ac:dyDescent="0.35">
      <c r="A45" s="59"/>
      <c r="B45" s="60" t="s">
        <v>28</v>
      </c>
      <c r="C45" s="61" t="s">
        <v>42</v>
      </c>
    </row>
    <row r="46" spans="1:3" x14ac:dyDescent="0.35">
      <c r="A46" s="12" t="s">
        <v>159</v>
      </c>
      <c r="B46" s="48">
        <v>243</v>
      </c>
      <c r="C46" s="25">
        <f>(B46/418)*100</f>
        <v>58.133971291866025</v>
      </c>
    </row>
    <row r="47" spans="1:3" x14ac:dyDescent="0.35">
      <c r="A47" s="98" t="s">
        <v>160</v>
      </c>
      <c r="B47" s="99">
        <v>222</v>
      </c>
      <c r="C47" s="100">
        <f t="shared" ref="C47:C55" si="3">(B47/418)*100</f>
        <v>53.110047846889955</v>
      </c>
    </row>
    <row r="48" spans="1:3" x14ac:dyDescent="0.35">
      <c r="A48" s="12" t="s">
        <v>161</v>
      </c>
      <c r="B48" s="48">
        <v>187</v>
      </c>
      <c r="C48" s="25">
        <f t="shared" si="3"/>
        <v>44.736842105263158</v>
      </c>
    </row>
    <row r="49" spans="1:3" x14ac:dyDescent="0.35">
      <c r="A49" s="98" t="s">
        <v>162</v>
      </c>
      <c r="B49" s="99">
        <v>175</v>
      </c>
      <c r="C49" s="100">
        <f t="shared" si="3"/>
        <v>41.866028708133975</v>
      </c>
    </row>
    <row r="50" spans="1:3" x14ac:dyDescent="0.35">
      <c r="A50" s="12" t="s">
        <v>163</v>
      </c>
      <c r="B50" s="48">
        <v>123</v>
      </c>
      <c r="C50" s="25">
        <f t="shared" si="3"/>
        <v>29.425837320574161</v>
      </c>
    </row>
    <row r="51" spans="1:3" x14ac:dyDescent="0.35">
      <c r="A51" s="98" t="s">
        <v>164</v>
      </c>
      <c r="B51" s="99">
        <v>71</v>
      </c>
      <c r="C51" s="100">
        <f t="shared" si="3"/>
        <v>16.985645933014354</v>
      </c>
    </row>
    <row r="52" spans="1:3" x14ac:dyDescent="0.35">
      <c r="A52" s="12" t="s">
        <v>165</v>
      </c>
      <c r="B52" s="48">
        <v>65</v>
      </c>
      <c r="C52" s="25">
        <f t="shared" si="3"/>
        <v>15.550239234449762</v>
      </c>
    </row>
    <row r="53" spans="1:3" x14ac:dyDescent="0.35">
      <c r="A53" s="98" t="s">
        <v>166</v>
      </c>
      <c r="B53" s="99">
        <v>50</v>
      </c>
      <c r="C53" s="100">
        <f t="shared" si="3"/>
        <v>11.961722488038278</v>
      </c>
    </row>
    <row r="54" spans="1:3" x14ac:dyDescent="0.35">
      <c r="A54" s="12" t="s">
        <v>167</v>
      </c>
      <c r="B54" s="48">
        <v>24</v>
      </c>
      <c r="C54" s="25">
        <f t="shared" si="3"/>
        <v>5.741626794258373</v>
      </c>
    </row>
    <row r="55" spans="1:3" ht="15" thickBot="1" x14ac:dyDescent="0.4">
      <c r="A55" s="101" t="s">
        <v>103</v>
      </c>
      <c r="B55" s="102">
        <v>21</v>
      </c>
      <c r="C55" s="103">
        <f t="shared" si="3"/>
        <v>5.0239234449760763</v>
      </c>
    </row>
    <row r="58" spans="1:3" ht="15.5" x14ac:dyDescent="0.35">
      <c r="A58" s="63" t="s">
        <v>233</v>
      </c>
    </row>
    <row r="59" spans="1:3" x14ac:dyDescent="0.35">
      <c r="A59" t="s">
        <v>118</v>
      </c>
    </row>
    <row r="60" spans="1:3" ht="15" thickBot="1" x14ac:dyDescent="0.4"/>
    <row r="61" spans="1:3" x14ac:dyDescent="0.35">
      <c r="A61" s="59"/>
      <c r="B61" s="60" t="s">
        <v>28</v>
      </c>
      <c r="C61" s="61" t="s">
        <v>42</v>
      </c>
    </row>
    <row r="62" spans="1:3" x14ac:dyDescent="0.35">
      <c r="A62" s="12" t="s">
        <v>168</v>
      </c>
      <c r="B62" s="48">
        <v>54</v>
      </c>
      <c r="C62" s="25">
        <f>(B62/418)*100</f>
        <v>12.918660287081341</v>
      </c>
    </row>
    <row r="63" spans="1:3" x14ac:dyDescent="0.35">
      <c r="A63" s="98" t="s">
        <v>169</v>
      </c>
      <c r="B63" s="99">
        <v>104</v>
      </c>
      <c r="C63" s="100">
        <f t="shared" ref="C63:C76" si="4">(B63/418)*100</f>
        <v>24.880382775119617</v>
      </c>
    </row>
    <row r="64" spans="1:3" x14ac:dyDescent="0.35">
      <c r="A64" s="12" t="s">
        <v>170</v>
      </c>
      <c r="B64" s="48">
        <v>117</v>
      </c>
      <c r="C64" s="25">
        <f t="shared" si="4"/>
        <v>27.990430622009573</v>
      </c>
    </row>
    <row r="65" spans="1:3" x14ac:dyDescent="0.35">
      <c r="A65" s="98" t="s">
        <v>171</v>
      </c>
      <c r="B65" s="99">
        <v>97</v>
      </c>
      <c r="C65" s="100">
        <f t="shared" si="4"/>
        <v>23.205741626794257</v>
      </c>
    </row>
    <row r="66" spans="1:3" x14ac:dyDescent="0.35">
      <c r="A66" s="12" t="s">
        <v>172</v>
      </c>
      <c r="B66" s="48">
        <v>135</v>
      </c>
      <c r="C66" s="25">
        <f t="shared" si="4"/>
        <v>32.296650717703351</v>
      </c>
    </row>
    <row r="67" spans="1:3" x14ac:dyDescent="0.35">
      <c r="A67" s="98" t="s">
        <v>173</v>
      </c>
      <c r="B67" s="99">
        <v>68</v>
      </c>
      <c r="C67" s="100">
        <f t="shared" si="4"/>
        <v>16.267942583732058</v>
      </c>
    </row>
    <row r="68" spans="1:3" x14ac:dyDescent="0.35">
      <c r="A68" s="12" t="s">
        <v>174</v>
      </c>
      <c r="B68" s="48">
        <v>41</v>
      </c>
      <c r="C68" s="25">
        <f t="shared" si="4"/>
        <v>9.8086124401913874</v>
      </c>
    </row>
    <row r="69" spans="1:3" x14ac:dyDescent="0.35">
      <c r="A69" s="98" t="s">
        <v>175</v>
      </c>
      <c r="B69" s="99">
        <v>72</v>
      </c>
      <c r="C69" s="100">
        <f t="shared" si="4"/>
        <v>17.224880382775119</v>
      </c>
    </row>
    <row r="70" spans="1:3" x14ac:dyDescent="0.35">
      <c r="A70" s="12" t="s">
        <v>176</v>
      </c>
      <c r="B70" s="48">
        <v>151</v>
      </c>
      <c r="C70" s="25">
        <f t="shared" si="4"/>
        <v>36.124401913875595</v>
      </c>
    </row>
    <row r="71" spans="1:3" x14ac:dyDescent="0.35">
      <c r="A71" s="98" t="s">
        <v>177</v>
      </c>
      <c r="B71" s="99">
        <v>51</v>
      </c>
      <c r="C71" s="100">
        <f t="shared" si="4"/>
        <v>12.200956937799043</v>
      </c>
    </row>
    <row r="72" spans="1:3" x14ac:dyDescent="0.35">
      <c r="A72" s="12" t="s">
        <v>178</v>
      </c>
      <c r="B72" s="48">
        <v>88</v>
      </c>
      <c r="C72" s="25">
        <f t="shared" si="4"/>
        <v>21.052631578947366</v>
      </c>
    </row>
    <row r="73" spans="1:3" x14ac:dyDescent="0.35">
      <c r="A73" s="98" t="s">
        <v>179</v>
      </c>
      <c r="B73" s="99">
        <v>35</v>
      </c>
      <c r="C73" s="100">
        <f t="shared" si="4"/>
        <v>8.3732057416267942</v>
      </c>
    </row>
    <row r="74" spans="1:3" x14ac:dyDescent="0.35">
      <c r="A74" s="12" t="s">
        <v>180</v>
      </c>
      <c r="B74" s="48">
        <v>48</v>
      </c>
      <c r="C74" s="25">
        <f t="shared" si="4"/>
        <v>11.483253588516746</v>
      </c>
    </row>
    <row r="75" spans="1:3" x14ac:dyDescent="0.35">
      <c r="A75" s="98" t="s">
        <v>181</v>
      </c>
      <c r="B75" s="99">
        <v>133</v>
      </c>
      <c r="C75" s="100">
        <f t="shared" si="4"/>
        <v>31.818181818181817</v>
      </c>
    </row>
    <row r="76" spans="1:3" ht="15" thickBot="1" x14ac:dyDescent="0.4">
      <c r="A76" s="15" t="s">
        <v>103</v>
      </c>
      <c r="B76" s="16">
        <v>28</v>
      </c>
      <c r="C76" s="27">
        <f t="shared" si="4"/>
        <v>6.6985645933014357</v>
      </c>
    </row>
    <row r="79" spans="1:3" ht="15.5" x14ac:dyDescent="0.35">
      <c r="A79" s="63" t="s">
        <v>234</v>
      </c>
    </row>
    <row r="81" spans="1:3" ht="15" thickBot="1" x14ac:dyDescent="0.4"/>
    <row r="82" spans="1:3" x14ac:dyDescent="0.35">
      <c r="A82" s="59"/>
      <c r="B82" s="60" t="s">
        <v>28</v>
      </c>
      <c r="C82" s="61" t="s">
        <v>42</v>
      </c>
    </row>
    <row r="83" spans="1:3" x14ac:dyDescent="0.35">
      <c r="A83" s="12" t="s">
        <v>168</v>
      </c>
      <c r="B83" s="48">
        <v>65</v>
      </c>
      <c r="C83" s="25">
        <f>(B83/418)*100</f>
        <v>15.550239234449762</v>
      </c>
    </row>
    <row r="84" spans="1:3" x14ac:dyDescent="0.35">
      <c r="A84" s="98" t="s">
        <v>169</v>
      </c>
      <c r="B84" s="99">
        <v>102</v>
      </c>
      <c r="C84" s="100">
        <f t="shared" ref="C84:C98" si="5">(B84/418)*100</f>
        <v>24.401913875598087</v>
      </c>
    </row>
    <row r="85" spans="1:3" x14ac:dyDescent="0.35">
      <c r="A85" s="12" t="s">
        <v>170</v>
      </c>
      <c r="B85" s="48">
        <v>110</v>
      </c>
      <c r="C85" s="25">
        <f t="shared" si="5"/>
        <v>26.315789473684209</v>
      </c>
    </row>
    <row r="86" spans="1:3" x14ac:dyDescent="0.35">
      <c r="A86" s="98" t="s">
        <v>171</v>
      </c>
      <c r="B86" s="99">
        <v>108</v>
      </c>
      <c r="C86" s="100">
        <f t="shared" si="5"/>
        <v>25.837320574162682</v>
      </c>
    </row>
    <row r="87" spans="1:3" x14ac:dyDescent="0.35">
      <c r="A87" s="12" t="s">
        <v>172</v>
      </c>
      <c r="B87" s="48">
        <v>74</v>
      </c>
      <c r="C87" s="25">
        <f t="shared" si="5"/>
        <v>17.703349282296653</v>
      </c>
    </row>
    <row r="88" spans="1:3" x14ac:dyDescent="0.35">
      <c r="A88" s="98" t="s">
        <v>173</v>
      </c>
      <c r="B88" s="99">
        <v>93</v>
      </c>
      <c r="C88" s="100">
        <f t="shared" si="5"/>
        <v>22.248803827751196</v>
      </c>
    </row>
    <row r="89" spans="1:3" x14ac:dyDescent="0.35">
      <c r="A89" s="12" t="s">
        <v>174</v>
      </c>
      <c r="B89" s="48">
        <v>88</v>
      </c>
      <c r="C89" s="25">
        <f t="shared" si="5"/>
        <v>21.052631578947366</v>
      </c>
    </row>
    <row r="90" spans="1:3" x14ac:dyDescent="0.35">
      <c r="A90" s="98" t="s">
        <v>175</v>
      </c>
      <c r="B90" s="99">
        <v>51</v>
      </c>
      <c r="C90" s="100">
        <f t="shared" si="5"/>
        <v>12.200956937799043</v>
      </c>
    </row>
    <row r="91" spans="1:3" x14ac:dyDescent="0.35">
      <c r="A91" s="12" t="s">
        <v>176</v>
      </c>
      <c r="B91" s="48">
        <v>80</v>
      </c>
      <c r="C91" s="25">
        <f t="shared" si="5"/>
        <v>19.138755980861244</v>
      </c>
    </row>
    <row r="92" spans="1:3" x14ac:dyDescent="0.35">
      <c r="A92" s="98" t="s">
        <v>182</v>
      </c>
      <c r="B92" s="99">
        <v>131</v>
      </c>
      <c r="C92" s="100">
        <f t="shared" si="5"/>
        <v>31.33971291866029</v>
      </c>
    </row>
    <row r="93" spans="1:3" x14ac:dyDescent="0.35">
      <c r="A93" s="12" t="s">
        <v>183</v>
      </c>
      <c r="B93" s="48">
        <v>50</v>
      </c>
      <c r="C93" s="25">
        <f t="shared" si="5"/>
        <v>11.961722488038278</v>
      </c>
    </row>
    <row r="94" spans="1:3" x14ac:dyDescent="0.35">
      <c r="A94" s="98" t="s">
        <v>184</v>
      </c>
      <c r="B94" s="99">
        <v>40</v>
      </c>
      <c r="C94" s="100">
        <f t="shared" si="5"/>
        <v>9.5693779904306222</v>
      </c>
    </row>
    <row r="95" spans="1:3" x14ac:dyDescent="0.35">
      <c r="A95" s="12" t="s">
        <v>177</v>
      </c>
      <c r="B95" s="48">
        <v>35</v>
      </c>
      <c r="C95" s="25">
        <f t="shared" si="5"/>
        <v>8.3732057416267942</v>
      </c>
    </row>
    <row r="96" spans="1:3" x14ac:dyDescent="0.35">
      <c r="A96" s="98" t="s">
        <v>185</v>
      </c>
      <c r="B96" s="99">
        <v>58</v>
      </c>
      <c r="C96" s="100">
        <f t="shared" si="5"/>
        <v>13.875598086124402</v>
      </c>
    </row>
    <row r="97" spans="1:3" x14ac:dyDescent="0.35">
      <c r="A97" s="12" t="s">
        <v>181</v>
      </c>
      <c r="B97" s="48">
        <v>49</v>
      </c>
      <c r="C97" s="25">
        <f t="shared" si="5"/>
        <v>11.722488038277511</v>
      </c>
    </row>
    <row r="98" spans="1:3" ht="15" thickBot="1" x14ac:dyDescent="0.4">
      <c r="A98" s="101" t="s">
        <v>103</v>
      </c>
      <c r="B98" s="102">
        <v>24</v>
      </c>
      <c r="C98" s="103">
        <f t="shared" si="5"/>
        <v>5.741626794258373</v>
      </c>
    </row>
  </sheetData>
  <mergeCells count="2">
    <mergeCell ref="A1:XFD1"/>
    <mergeCell ref="C13: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D29E-676A-41A1-A44F-FA143420762C}">
  <sheetPr>
    <tabColor theme="5"/>
  </sheetPr>
  <dimension ref="A1:C51"/>
  <sheetViews>
    <sheetView workbookViewId="0">
      <selection sqref="A1:XFD1"/>
    </sheetView>
  </sheetViews>
  <sheetFormatPr defaultRowHeight="14.5" x14ac:dyDescent="0.35"/>
  <cols>
    <col min="1" max="1" width="70.453125" customWidth="1"/>
    <col min="2" max="2" width="13.90625" bestFit="1" customWidth="1"/>
    <col min="3" max="3" width="23" bestFit="1" customWidth="1"/>
  </cols>
  <sheetData>
    <row r="1" spans="1:3" s="115" customFormat="1" ht="18.5" x14ac:dyDescent="0.45">
      <c r="A1" s="115" t="s">
        <v>48</v>
      </c>
    </row>
    <row r="4" spans="1:3" ht="18.5" x14ac:dyDescent="0.45">
      <c r="A4" s="8" t="s">
        <v>235</v>
      </c>
    </row>
    <row r="5" spans="1:3" x14ac:dyDescent="0.35">
      <c r="A5" t="s">
        <v>118</v>
      </c>
    </row>
    <row r="6" spans="1:3" ht="15" thickBot="1" x14ac:dyDescent="0.4"/>
    <row r="7" spans="1:3" x14ac:dyDescent="0.35">
      <c r="A7" s="82"/>
      <c r="B7" s="83" t="s">
        <v>28</v>
      </c>
      <c r="C7" s="84" t="s">
        <v>42</v>
      </c>
    </row>
    <row r="8" spans="1:3" x14ac:dyDescent="0.35">
      <c r="A8" s="12" t="s">
        <v>119</v>
      </c>
      <c r="B8" s="48">
        <v>214</v>
      </c>
      <c r="C8" s="25">
        <f>(B8/418)*100</f>
        <v>51.196172248803826</v>
      </c>
    </row>
    <row r="9" spans="1:3" x14ac:dyDescent="0.35">
      <c r="A9" s="98" t="s">
        <v>120</v>
      </c>
      <c r="B9" s="99">
        <v>183</v>
      </c>
      <c r="C9" s="100">
        <f t="shared" ref="C9:C17" si="0">(B9/418)*100</f>
        <v>43.779904306220097</v>
      </c>
    </row>
    <row r="10" spans="1:3" x14ac:dyDescent="0.35">
      <c r="A10" s="12" t="s">
        <v>121</v>
      </c>
      <c r="B10" s="48">
        <v>178</v>
      </c>
      <c r="C10" s="25">
        <f t="shared" si="0"/>
        <v>42.58373205741627</v>
      </c>
    </row>
    <row r="11" spans="1:3" x14ac:dyDescent="0.35">
      <c r="A11" s="98" t="s">
        <v>122</v>
      </c>
      <c r="B11" s="99">
        <v>175</v>
      </c>
      <c r="C11" s="100">
        <f t="shared" si="0"/>
        <v>41.866028708133975</v>
      </c>
    </row>
    <row r="12" spans="1:3" x14ac:dyDescent="0.35">
      <c r="A12" s="12" t="s">
        <v>123</v>
      </c>
      <c r="B12" s="48">
        <v>157</v>
      </c>
      <c r="C12" s="25">
        <f t="shared" si="0"/>
        <v>37.559808612440193</v>
      </c>
    </row>
    <row r="13" spans="1:3" x14ac:dyDescent="0.35">
      <c r="A13" s="98" t="s">
        <v>124</v>
      </c>
      <c r="B13" s="99">
        <v>122</v>
      </c>
      <c r="C13" s="100">
        <f t="shared" si="0"/>
        <v>29.186602870813399</v>
      </c>
    </row>
    <row r="14" spans="1:3" x14ac:dyDescent="0.35">
      <c r="A14" s="12" t="s">
        <v>125</v>
      </c>
      <c r="B14" s="48">
        <v>99</v>
      </c>
      <c r="C14" s="25">
        <f t="shared" si="0"/>
        <v>23.684210526315788</v>
      </c>
    </row>
    <row r="15" spans="1:3" x14ac:dyDescent="0.35">
      <c r="A15" s="98" t="s">
        <v>126</v>
      </c>
      <c r="B15" s="99">
        <v>40</v>
      </c>
      <c r="C15" s="100">
        <f t="shared" si="0"/>
        <v>9.5693779904306222</v>
      </c>
    </row>
    <row r="16" spans="1:3" x14ac:dyDescent="0.35">
      <c r="A16" s="12" t="s">
        <v>127</v>
      </c>
      <c r="B16" s="48">
        <v>28</v>
      </c>
      <c r="C16" s="25">
        <f t="shared" si="0"/>
        <v>6.6985645933014357</v>
      </c>
    </row>
    <row r="17" spans="1:3" ht="15" thickBot="1" x14ac:dyDescent="0.4">
      <c r="A17" s="101" t="s">
        <v>103</v>
      </c>
      <c r="B17" s="102">
        <v>5</v>
      </c>
      <c r="C17" s="103">
        <f t="shared" si="0"/>
        <v>1.1961722488038278</v>
      </c>
    </row>
    <row r="20" spans="1:3" ht="18.5" x14ac:dyDescent="0.45">
      <c r="A20" s="8" t="s">
        <v>236</v>
      </c>
    </row>
    <row r="21" spans="1:3" x14ac:dyDescent="0.35">
      <c r="A21" t="s">
        <v>118</v>
      </c>
    </row>
    <row r="23" spans="1:3" ht="15" thickBot="1" x14ac:dyDescent="0.4"/>
    <row r="24" spans="1:3" x14ac:dyDescent="0.35">
      <c r="A24" s="82"/>
      <c r="B24" s="83" t="s">
        <v>28</v>
      </c>
      <c r="C24" s="84" t="s">
        <v>42</v>
      </c>
    </row>
    <row r="25" spans="1:3" x14ac:dyDescent="0.35">
      <c r="A25" s="12" t="s">
        <v>128</v>
      </c>
      <c r="B25" s="48">
        <v>191</v>
      </c>
      <c r="C25" s="25">
        <f>(B25/418)*100</f>
        <v>45.693779904306218</v>
      </c>
    </row>
    <row r="26" spans="1:3" x14ac:dyDescent="0.35">
      <c r="A26" s="98" t="s">
        <v>129</v>
      </c>
      <c r="B26" s="99">
        <v>182</v>
      </c>
      <c r="C26" s="100">
        <f t="shared" ref="C26:C35" si="1">(B26/418)*100</f>
        <v>43.540669856459331</v>
      </c>
    </row>
    <row r="27" spans="1:3" x14ac:dyDescent="0.35">
      <c r="A27" s="12" t="s">
        <v>130</v>
      </c>
      <c r="B27" s="48">
        <v>169</v>
      </c>
      <c r="C27" s="25">
        <f t="shared" si="1"/>
        <v>40.430622009569376</v>
      </c>
    </row>
    <row r="28" spans="1:3" x14ac:dyDescent="0.35">
      <c r="A28" s="98" t="s">
        <v>131</v>
      </c>
      <c r="B28" s="99">
        <v>142</v>
      </c>
      <c r="C28" s="100">
        <f t="shared" si="1"/>
        <v>33.971291866028707</v>
      </c>
    </row>
    <row r="29" spans="1:3" x14ac:dyDescent="0.35">
      <c r="A29" s="12" t="s">
        <v>132</v>
      </c>
      <c r="B29" s="48">
        <v>117</v>
      </c>
      <c r="C29" s="25">
        <f t="shared" si="1"/>
        <v>27.990430622009573</v>
      </c>
    </row>
    <row r="30" spans="1:3" x14ac:dyDescent="0.35">
      <c r="A30" s="98" t="s">
        <v>133</v>
      </c>
      <c r="B30" s="99">
        <v>105</v>
      </c>
      <c r="C30" s="100">
        <f t="shared" si="1"/>
        <v>25.119617224880379</v>
      </c>
    </row>
    <row r="31" spans="1:3" x14ac:dyDescent="0.35">
      <c r="A31" s="12" t="s">
        <v>134</v>
      </c>
      <c r="B31" s="48">
        <v>85</v>
      </c>
      <c r="C31" s="25">
        <f t="shared" si="1"/>
        <v>20.334928229665074</v>
      </c>
    </row>
    <row r="32" spans="1:3" x14ac:dyDescent="0.35">
      <c r="A32" s="98" t="s">
        <v>135</v>
      </c>
      <c r="B32" s="99">
        <v>72</v>
      </c>
      <c r="C32" s="100">
        <f t="shared" si="1"/>
        <v>17.224880382775119</v>
      </c>
    </row>
    <row r="33" spans="1:3" x14ac:dyDescent="0.35">
      <c r="A33" s="12" t="s">
        <v>136</v>
      </c>
      <c r="B33" s="48">
        <v>51</v>
      </c>
      <c r="C33" s="25">
        <f t="shared" si="1"/>
        <v>12.200956937799043</v>
      </c>
    </row>
    <row r="34" spans="1:3" x14ac:dyDescent="0.35">
      <c r="A34" s="98" t="s">
        <v>137</v>
      </c>
      <c r="B34" s="99">
        <v>45</v>
      </c>
      <c r="C34" s="100">
        <f t="shared" si="1"/>
        <v>10.76555023923445</v>
      </c>
    </row>
    <row r="35" spans="1:3" ht="15" thickBot="1" x14ac:dyDescent="0.4">
      <c r="A35" s="15" t="s">
        <v>103</v>
      </c>
      <c r="B35" s="16">
        <v>22</v>
      </c>
      <c r="C35" s="27">
        <f t="shared" si="1"/>
        <v>5.2631578947368416</v>
      </c>
    </row>
    <row r="38" spans="1:3" ht="18.5" x14ac:dyDescent="0.45">
      <c r="A38" s="8" t="s">
        <v>237</v>
      </c>
    </row>
    <row r="39" spans="1:3" x14ac:dyDescent="0.35">
      <c r="A39" t="s">
        <v>118</v>
      </c>
    </row>
    <row r="40" spans="1:3" ht="15" thickBot="1" x14ac:dyDescent="0.4"/>
    <row r="41" spans="1:3" x14ac:dyDescent="0.35">
      <c r="A41" s="82"/>
      <c r="B41" s="83" t="s">
        <v>28</v>
      </c>
      <c r="C41" s="84" t="s">
        <v>42</v>
      </c>
    </row>
    <row r="42" spans="1:3" x14ac:dyDescent="0.35">
      <c r="A42" s="12" t="s">
        <v>138</v>
      </c>
      <c r="B42" s="48">
        <v>238</v>
      </c>
      <c r="C42" s="25">
        <f>(B42/418)*100</f>
        <v>56.937799043062199</v>
      </c>
    </row>
    <row r="43" spans="1:3" x14ac:dyDescent="0.35">
      <c r="A43" s="98" t="s">
        <v>139</v>
      </c>
      <c r="B43" s="99">
        <v>181</v>
      </c>
      <c r="C43" s="100">
        <f t="shared" ref="C43:C51" si="2">(B43/418)*100</f>
        <v>43.301435406698566</v>
      </c>
    </row>
    <row r="44" spans="1:3" x14ac:dyDescent="0.35">
      <c r="A44" s="12" t="s">
        <v>140</v>
      </c>
      <c r="B44" s="48">
        <v>146</v>
      </c>
      <c r="C44" s="25">
        <f t="shared" si="2"/>
        <v>34.928229665071768</v>
      </c>
    </row>
    <row r="45" spans="1:3" x14ac:dyDescent="0.35">
      <c r="A45" s="98" t="s">
        <v>141</v>
      </c>
      <c r="B45" s="99">
        <v>144</v>
      </c>
      <c r="C45" s="100">
        <f t="shared" si="2"/>
        <v>34.449760765550238</v>
      </c>
    </row>
    <row r="46" spans="1:3" x14ac:dyDescent="0.35">
      <c r="A46" s="12" t="s">
        <v>142</v>
      </c>
      <c r="B46" s="48">
        <v>113</v>
      </c>
      <c r="C46" s="25">
        <f t="shared" si="2"/>
        <v>27.033492822966508</v>
      </c>
    </row>
    <row r="47" spans="1:3" x14ac:dyDescent="0.35">
      <c r="A47" s="98" t="s">
        <v>143</v>
      </c>
      <c r="B47" s="99">
        <v>96</v>
      </c>
      <c r="C47" s="100">
        <f t="shared" si="2"/>
        <v>22.966507177033492</v>
      </c>
    </row>
    <row r="48" spans="1:3" x14ac:dyDescent="0.35">
      <c r="A48" s="12" t="s">
        <v>144</v>
      </c>
      <c r="B48" s="48">
        <v>87</v>
      </c>
      <c r="C48" s="25">
        <f t="shared" si="2"/>
        <v>20.813397129186605</v>
      </c>
    </row>
    <row r="49" spans="1:3" x14ac:dyDescent="0.35">
      <c r="A49" s="98" t="s">
        <v>145</v>
      </c>
      <c r="B49" s="99">
        <v>59</v>
      </c>
      <c r="C49" s="100">
        <f t="shared" si="2"/>
        <v>14.114832535885165</v>
      </c>
    </row>
    <row r="50" spans="1:3" x14ac:dyDescent="0.35">
      <c r="A50" s="12" t="s">
        <v>146</v>
      </c>
      <c r="B50" s="48">
        <v>33</v>
      </c>
      <c r="C50" s="25">
        <f t="shared" si="2"/>
        <v>7.8947368421052628</v>
      </c>
    </row>
    <row r="51" spans="1:3" ht="15" thickBot="1" x14ac:dyDescent="0.4">
      <c r="A51" s="101" t="s">
        <v>103</v>
      </c>
      <c r="B51" s="102">
        <v>20</v>
      </c>
      <c r="C51" s="103">
        <f t="shared" si="2"/>
        <v>4.7846889952153111</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11CB-F3F1-4CFF-94BB-2937093114E7}">
  <sheetPr>
    <tabColor rgb="FFFF0000"/>
  </sheetPr>
  <dimension ref="A1:C55"/>
  <sheetViews>
    <sheetView workbookViewId="0">
      <selection sqref="A1:XFD1"/>
    </sheetView>
  </sheetViews>
  <sheetFormatPr defaultRowHeight="14.5" x14ac:dyDescent="0.35"/>
  <cols>
    <col min="1" max="1" width="66.453125" customWidth="1"/>
    <col min="2" max="2" width="13.90625" bestFit="1" customWidth="1"/>
    <col min="3" max="3" width="23" bestFit="1" customWidth="1"/>
  </cols>
  <sheetData>
    <row r="1" spans="1:3" s="116" customFormat="1" ht="18.5" x14ac:dyDescent="0.45">
      <c r="A1" s="116" t="s">
        <v>49</v>
      </c>
    </row>
    <row r="4" spans="1:3" ht="18.5" x14ac:dyDescent="0.45">
      <c r="A4" s="8" t="s">
        <v>238</v>
      </c>
    </row>
    <row r="5" spans="1:3" x14ac:dyDescent="0.35">
      <c r="A5" s="62"/>
    </row>
    <row r="6" spans="1:3" ht="15" thickBot="1" x14ac:dyDescent="0.4"/>
    <row r="7" spans="1:3" x14ac:dyDescent="0.35">
      <c r="A7" s="79"/>
      <c r="B7" s="80" t="s">
        <v>28</v>
      </c>
      <c r="C7" s="81" t="s">
        <v>42</v>
      </c>
    </row>
    <row r="8" spans="1:3" x14ac:dyDescent="0.35">
      <c r="A8" s="12" t="s">
        <v>91</v>
      </c>
      <c r="B8" s="48">
        <v>18</v>
      </c>
      <c r="C8" s="25">
        <f>(B8/418)*100</f>
        <v>4.3062200956937797</v>
      </c>
    </row>
    <row r="9" spans="1:3" x14ac:dyDescent="0.35">
      <c r="A9" s="12" t="s">
        <v>92</v>
      </c>
      <c r="B9" s="48">
        <v>64</v>
      </c>
      <c r="C9" s="25">
        <f t="shared" ref="C9:C12" si="0">(B9/418)*100</f>
        <v>15.311004784688995</v>
      </c>
    </row>
    <row r="10" spans="1:3" x14ac:dyDescent="0.35">
      <c r="A10" s="12" t="s">
        <v>93</v>
      </c>
      <c r="B10" s="48">
        <v>174</v>
      </c>
      <c r="C10" s="25">
        <f t="shared" si="0"/>
        <v>41.626794258373209</v>
      </c>
    </row>
    <row r="11" spans="1:3" x14ac:dyDescent="0.35">
      <c r="A11" s="12" t="s">
        <v>94</v>
      </c>
      <c r="B11" s="48">
        <v>146</v>
      </c>
      <c r="C11" s="25">
        <f t="shared" si="0"/>
        <v>34.928229665071768</v>
      </c>
    </row>
    <row r="12" spans="1:3" ht="15" thickBot="1" x14ac:dyDescent="0.4">
      <c r="A12" s="15" t="s">
        <v>67</v>
      </c>
      <c r="B12" s="16">
        <v>16</v>
      </c>
      <c r="C12" s="27">
        <f t="shared" si="0"/>
        <v>3.8277511961722488</v>
      </c>
    </row>
    <row r="15" spans="1:3" ht="18.5" x14ac:dyDescent="0.45">
      <c r="A15" s="8" t="s">
        <v>239</v>
      </c>
    </row>
    <row r="16" spans="1:3" x14ac:dyDescent="0.35">
      <c r="A16" t="s">
        <v>118</v>
      </c>
    </row>
    <row r="17" spans="1:3" ht="15" thickBot="1" x14ac:dyDescent="0.4"/>
    <row r="18" spans="1:3" x14ac:dyDescent="0.35">
      <c r="A18" s="79"/>
      <c r="B18" s="80" t="s">
        <v>28</v>
      </c>
      <c r="C18" s="81" t="s">
        <v>42</v>
      </c>
    </row>
    <row r="19" spans="1:3" x14ac:dyDescent="0.35">
      <c r="A19" s="12" t="s">
        <v>117</v>
      </c>
      <c r="B19" s="48">
        <v>213</v>
      </c>
      <c r="C19" s="25">
        <f>(B19/418)*100</f>
        <v>50.956937799043068</v>
      </c>
    </row>
    <row r="20" spans="1:3" x14ac:dyDescent="0.35">
      <c r="A20" s="12" t="s">
        <v>113</v>
      </c>
      <c r="B20" s="48">
        <v>193</v>
      </c>
      <c r="C20" s="25">
        <f t="shared" ref="C20:C25" si="1">(B20/418)*100</f>
        <v>46.172248803827756</v>
      </c>
    </row>
    <row r="21" spans="1:3" x14ac:dyDescent="0.35">
      <c r="A21" s="12" t="s">
        <v>112</v>
      </c>
      <c r="B21" s="48">
        <v>175</v>
      </c>
      <c r="C21" s="25">
        <f t="shared" si="1"/>
        <v>41.866028708133975</v>
      </c>
    </row>
    <row r="22" spans="1:3" x14ac:dyDescent="0.35">
      <c r="A22" s="12" t="s">
        <v>115</v>
      </c>
      <c r="B22" s="48">
        <v>166</v>
      </c>
      <c r="C22" s="25">
        <f t="shared" si="1"/>
        <v>39.71291866028708</v>
      </c>
    </row>
    <row r="23" spans="1:3" x14ac:dyDescent="0.35">
      <c r="A23" s="12" t="s">
        <v>116</v>
      </c>
      <c r="B23" s="48">
        <v>153</v>
      </c>
      <c r="C23" s="25">
        <f t="shared" si="1"/>
        <v>36.602870813397132</v>
      </c>
    </row>
    <row r="24" spans="1:3" x14ac:dyDescent="0.35">
      <c r="A24" s="12" t="s">
        <v>114</v>
      </c>
      <c r="B24" s="48">
        <v>116</v>
      </c>
      <c r="C24" s="25">
        <f t="shared" si="1"/>
        <v>27.751196172248804</v>
      </c>
    </row>
    <row r="25" spans="1:3" ht="15" thickBot="1" x14ac:dyDescent="0.4">
      <c r="A25" s="15" t="s">
        <v>103</v>
      </c>
      <c r="B25" s="16">
        <v>44</v>
      </c>
      <c r="C25" s="27">
        <f t="shared" si="1"/>
        <v>10.526315789473683</v>
      </c>
    </row>
    <row r="28" spans="1:3" ht="18.5" x14ac:dyDescent="0.45">
      <c r="A28" s="8" t="s">
        <v>240</v>
      </c>
    </row>
    <row r="29" spans="1:3" x14ac:dyDescent="0.35">
      <c r="A29" t="s">
        <v>118</v>
      </c>
    </row>
    <row r="30" spans="1:3" ht="15" thickBot="1" x14ac:dyDescent="0.4"/>
    <row r="31" spans="1:3" x14ac:dyDescent="0.35">
      <c r="A31" s="79"/>
      <c r="B31" s="80" t="s">
        <v>28</v>
      </c>
      <c r="C31" s="81" t="s">
        <v>42</v>
      </c>
    </row>
    <row r="32" spans="1:3" x14ac:dyDescent="0.35">
      <c r="A32" s="34" t="s">
        <v>95</v>
      </c>
      <c r="B32" s="48">
        <v>193</v>
      </c>
      <c r="C32" s="25">
        <f>(B32/418)*100</f>
        <v>46.172248803827756</v>
      </c>
    </row>
    <row r="33" spans="1:3" x14ac:dyDescent="0.35">
      <c r="A33" s="34" t="s">
        <v>96</v>
      </c>
      <c r="B33" s="48">
        <v>168</v>
      </c>
      <c r="C33" s="25">
        <f t="shared" ref="C33:C40" si="2">(B33/418)*100</f>
        <v>40.191387559808611</v>
      </c>
    </row>
    <row r="34" spans="1:3" ht="29" x14ac:dyDescent="0.35">
      <c r="A34" s="34" t="s">
        <v>97</v>
      </c>
      <c r="B34" s="48">
        <v>164</v>
      </c>
      <c r="C34" s="25">
        <f t="shared" si="2"/>
        <v>39.23444976076555</v>
      </c>
    </row>
    <row r="35" spans="1:3" x14ac:dyDescent="0.35">
      <c r="A35" s="34" t="s">
        <v>98</v>
      </c>
      <c r="B35" s="48">
        <v>149</v>
      </c>
      <c r="C35" s="25">
        <f t="shared" si="2"/>
        <v>35.645933014354064</v>
      </c>
    </row>
    <row r="36" spans="1:3" ht="29" x14ac:dyDescent="0.35">
      <c r="A36" s="34" t="s">
        <v>99</v>
      </c>
      <c r="B36" s="48">
        <v>138</v>
      </c>
      <c r="C36" s="25">
        <f t="shared" si="2"/>
        <v>33.014354066985646</v>
      </c>
    </row>
    <row r="37" spans="1:3" x14ac:dyDescent="0.35">
      <c r="A37" s="34" t="s">
        <v>100</v>
      </c>
      <c r="B37" s="48">
        <v>80</v>
      </c>
      <c r="C37" s="25">
        <f t="shared" si="2"/>
        <v>19.138755980861244</v>
      </c>
    </row>
    <row r="38" spans="1:3" x14ac:dyDescent="0.35">
      <c r="A38" s="34" t="s">
        <v>101</v>
      </c>
      <c r="B38" s="48">
        <v>63</v>
      </c>
      <c r="C38" s="25">
        <f t="shared" si="2"/>
        <v>15.07177033492823</v>
      </c>
    </row>
    <row r="39" spans="1:3" x14ac:dyDescent="0.35">
      <c r="A39" s="34" t="s">
        <v>102</v>
      </c>
      <c r="B39" s="48">
        <v>52</v>
      </c>
      <c r="C39" s="25">
        <f t="shared" si="2"/>
        <v>12.440191387559809</v>
      </c>
    </row>
    <row r="40" spans="1:3" ht="15" thickBot="1" x14ac:dyDescent="0.4">
      <c r="A40" s="43" t="s">
        <v>103</v>
      </c>
      <c r="B40" s="16">
        <v>49</v>
      </c>
      <c r="C40" s="27">
        <f t="shared" si="2"/>
        <v>11.722488038277511</v>
      </c>
    </row>
    <row r="43" spans="1:3" ht="18.5" x14ac:dyDescent="0.45">
      <c r="A43" s="8" t="s">
        <v>241</v>
      </c>
    </row>
    <row r="44" spans="1:3" x14ac:dyDescent="0.35">
      <c r="A44" t="s">
        <v>118</v>
      </c>
    </row>
    <row r="45" spans="1:3" ht="15" thickBot="1" x14ac:dyDescent="0.4"/>
    <row r="46" spans="1:3" x14ac:dyDescent="0.35">
      <c r="A46" s="79"/>
      <c r="B46" s="80" t="s">
        <v>28</v>
      </c>
      <c r="C46" s="81" t="s">
        <v>42</v>
      </c>
    </row>
    <row r="47" spans="1:3" x14ac:dyDescent="0.35">
      <c r="A47" s="12" t="s">
        <v>104</v>
      </c>
      <c r="B47" s="48">
        <v>174</v>
      </c>
      <c r="C47" s="25">
        <f>(B47/418)*100</f>
        <v>41.626794258373209</v>
      </c>
    </row>
    <row r="48" spans="1:3" x14ac:dyDescent="0.35">
      <c r="A48" s="12" t="s">
        <v>105</v>
      </c>
      <c r="B48" s="48">
        <v>160</v>
      </c>
      <c r="C48" s="25">
        <f t="shared" ref="C48:C55" si="3">(B48/418)*100</f>
        <v>38.277511961722489</v>
      </c>
    </row>
    <row r="49" spans="1:3" x14ac:dyDescent="0.35">
      <c r="A49" s="12" t="s">
        <v>106</v>
      </c>
      <c r="B49" s="48">
        <v>157</v>
      </c>
      <c r="C49" s="25">
        <f t="shared" si="3"/>
        <v>37.559808612440193</v>
      </c>
    </row>
    <row r="50" spans="1:3" x14ac:dyDescent="0.35">
      <c r="A50" s="12" t="s">
        <v>107</v>
      </c>
      <c r="B50" s="48">
        <v>152</v>
      </c>
      <c r="C50" s="25">
        <f t="shared" si="3"/>
        <v>36.363636363636367</v>
      </c>
    </row>
    <row r="51" spans="1:3" x14ac:dyDescent="0.35">
      <c r="A51" s="12" t="s">
        <v>108</v>
      </c>
      <c r="B51" s="48">
        <v>137</v>
      </c>
      <c r="C51" s="25">
        <f t="shared" si="3"/>
        <v>32.775119617224881</v>
      </c>
    </row>
    <row r="52" spans="1:3" x14ac:dyDescent="0.35">
      <c r="A52" s="12" t="s">
        <v>109</v>
      </c>
      <c r="B52" s="48">
        <v>128</v>
      </c>
      <c r="C52" s="25">
        <f t="shared" si="3"/>
        <v>30.62200956937799</v>
      </c>
    </row>
    <row r="53" spans="1:3" x14ac:dyDescent="0.35">
      <c r="A53" s="12" t="s">
        <v>110</v>
      </c>
      <c r="B53" s="48">
        <v>115</v>
      </c>
      <c r="C53" s="25">
        <f t="shared" si="3"/>
        <v>27.511961722488039</v>
      </c>
    </row>
    <row r="54" spans="1:3" x14ac:dyDescent="0.35">
      <c r="A54" s="12" t="s">
        <v>111</v>
      </c>
      <c r="B54" s="48">
        <v>11</v>
      </c>
      <c r="C54" s="25">
        <f t="shared" si="3"/>
        <v>2.6315789473684208</v>
      </c>
    </row>
    <row r="55" spans="1:3" ht="15" thickBot="1" x14ac:dyDescent="0.4">
      <c r="A55" s="15" t="s">
        <v>103</v>
      </c>
      <c r="B55" s="16">
        <v>42</v>
      </c>
      <c r="C55" s="27">
        <f t="shared" si="3"/>
        <v>10.047846889952153</v>
      </c>
    </row>
  </sheetData>
  <mergeCells count="1">
    <mergeCell ref="A1:XFD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D976-A2F1-4D46-B9EF-8C8A33D27C64}">
  <sheetPr>
    <tabColor rgb="FF002060"/>
  </sheetPr>
  <dimension ref="A1:I54"/>
  <sheetViews>
    <sheetView workbookViewId="0">
      <selection sqref="A1:XFD1"/>
    </sheetView>
  </sheetViews>
  <sheetFormatPr defaultRowHeight="14.5" x14ac:dyDescent="0.35"/>
  <cols>
    <col min="1" max="1" width="50.1796875" customWidth="1"/>
    <col min="2" max="2" width="17.81640625" bestFit="1" customWidth="1"/>
    <col min="3" max="3" width="22.90625" customWidth="1"/>
    <col min="4" max="4" width="8.81640625" bestFit="1" customWidth="1"/>
    <col min="5" max="5" width="14.1796875" bestFit="1" customWidth="1"/>
    <col min="6" max="6" width="18.36328125" bestFit="1" customWidth="1"/>
    <col min="9" max="9" width="14.453125" bestFit="1" customWidth="1"/>
  </cols>
  <sheetData>
    <row r="1" spans="1:9" s="117" customFormat="1" ht="18.5" x14ac:dyDescent="0.45">
      <c r="A1" s="117" t="s">
        <v>50</v>
      </c>
    </row>
    <row r="3" spans="1:9" ht="18.5" x14ac:dyDescent="0.45">
      <c r="A3" s="8" t="s">
        <v>242</v>
      </c>
    </row>
    <row r="4" spans="1:9" ht="15" thickBot="1" x14ac:dyDescent="0.4"/>
    <row r="5" spans="1:9" ht="15" thickBot="1" x14ac:dyDescent="0.4">
      <c r="A5" s="94"/>
      <c r="B5" s="95" t="s">
        <v>54</v>
      </c>
      <c r="C5" s="95" t="s">
        <v>55</v>
      </c>
      <c r="D5" s="95" t="s">
        <v>56</v>
      </c>
      <c r="E5" s="95" t="s">
        <v>57</v>
      </c>
      <c r="F5" s="95" t="s">
        <v>58</v>
      </c>
      <c r="G5" s="96" t="s">
        <v>67</v>
      </c>
      <c r="I5" s="97" t="s">
        <v>72</v>
      </c>
    </row>
    <row r="6" spans="1:9" x14ac:dyDescent="0.35">
      <c r="A6" s="12" t="s">
        <v>66</v>
      </c>
      <c r="B6" s="53">
        <v>60</v>
      </c>
      <c r="C6" s="53">
        <v>247</v>
      </c>
      <c r="D6" s="53">
        <v>68</v>
      </c>
      <c r="E6" s="53">
        <v>25</v>
      </c>
      <c r="F6" s="53">
        <v>6</v>
      </c>
      <c r="G6" s="25">
        <v>12</v>
      </c>
      <c r="I6" s="57">
        <f>(2*B6)+C6-E6-(F6*2)</f>
        <v>330</v>
      </c>
    </row>
    <row r="7" spans="1:9" x14ac:dyDescent="0.35">
      <c r="A7" s="98" t="s">
        <v>68</v>
      </c>
      <c r="B7" s="106">
        <v>32</v>
      </c>
      <c r="C7" s="106">
        <v>236</v>
      </c>
      <c r="D7" s="106">
        <v>96</v>
      </c>
      <c r="E7" s="106">
        <v>21</v>
      </c>
      <c r="F7" s="106">
        <v>7</v>
      </c>
      <c r="G7" s="100">
        <v>26</v>
      </c>
      <c r="I7" s="107">
        <f t="shared" ref="I7:I17" si="0">(2*B7)+C7-E7-(F7*2)</f>
        <v>265</v>
      </c>
    </row>
    <row r="8" spans="1:9" x14ac:dyDescent="0.35">
      <c r="A8" s="12" t="s">
        <v>65</v>
      </c>
      <c r="B8" s="53">
        <v>22</v>
      </c>
      <c r="C8" s="53">
        <v>188</v>
      </c>
      <c r="D8" s="53">
        <v>149</v>
      </c>
      <c r="E8" s="53">
        <v>15</v>
      </c>
      <c r="F8" s="53">
        <v>8</v>
      </c>
      <c r="G8" s="25">
        <v>36</v>
      </c>
      <c r="I8" s="58">
        <f t="shared" si="0"/>
        <v>201</v>
      </c>
    </row>
    <row r="9" spans="1:9" x14ac:dyDescent="0.35">
      <c r="A9" s="98" t="s">
        <v>64</v>
      </c>
      <c r="B9" s="106">
        <v>18</v>
      </c>
      <c r="C9" s="106">
        <v>221</v>
      </c>
      <c r="D9" s="106">
        <v>111</v>
      </c>
      <c r="E9" s="106">
        <v>41</v>
      </c>
      <c r="F9" s="106">
        <v>8</v>
      </c>
      <c r="G9" s="100">
        <v>19</v>
      </c>
      <c r="I9" s="107">
        <f t="shared" si="0"/>
        <v>200</v>
      </c>
    </row>
    <row r="10" spans="1:9" x14ac:dyDescent="0.35">
      <c r="A10" s="12" t="s">
        <v>69</v>
      </c>
      <c r="B10" s="53">
        <v>19</v>
      </c>
      <c r="C10" s="53">
        <v>164</v>
      </c>
      <c r="D10" s="53">
        <v>152</v>
      </c>
      <c r="E10" s="53">
        <v>43</v>
      </c>
      <c r="F10" s="53">
        <v>6</v>
      </c>
      <c r="G10" s="25">
        <v>34</v>
      </c>
      <c r="I10" s="58">
        <f t="shared" si="0"/>
        <v>147</v>
      </c>
    </row>
    <row r="11" spans="1:9" x14ac:dyDescent="0.35">
      <c r="A11" s="98" t="s">
        <v>70</v>
      </c>
      <c r="B11" s="106">
        <v>4</v>
      </c>
      <c r="C11" s="106">
        <v>169</v>
      </c>
      <c r="D11" s="106">
        <v>165</v>
      </c>
      <c r="E11" s="106">
        <v>35</v>
      </c>
      <c r="F11" s="106">
        <v>8</v>
      </c>
      <c r="G11" s="100">
        <v>37</v>
      </c>
      <c r="I11" s="107">
        <f t="shared" si="0"/>
        <v>126</v>
      </c>
    </row>
    <row r="12" spans="1:9" x14ac:dyDescent="0.35">
      <c r="A12" s="12" t="s">
        <v>63</v>
      </c>
      <c r="B12" s="53">
        <v>9</v>
      </c>
      <c r="C12" s="53">
        <v>160</v>
      </c>
      <c r="D12" s="53">
        <v>183</v>
      </c>
      <c r="E12" s="53">
        <v>32</v>
      </c>
      <c r="F12" s="53">
        <v>18</v>
      </c>
      <c r="G12" s="25">
        <v>16</v>
      </c>
      <c r="I12" s="58">
        <f t="shared" si="0"/>
        <v>110</v>
      </c>
    </row>
    <row r="13" spans="1:9" x14ac:dyDescent="0.35">
      <c r="A13" s="98" t="s">
        <v>62</v>
      </c>
      <c r="B13" s="106">
        <v>6</v>
      </c>
      <c r="C13" s="106">
        <v>152</v>
      </c>
      <c r="D13" s="106">
        <v>166</v>
      </c>
      <c r="E13" s="106">
        <v>45</v>
      </c>
      <c r="F13" s="106">
        <v>13</v>
      </c>
      <c r="G13" s="100">
        <v>36</v>
      </c>
      <c r="I13" s="107">
        <f t="shared" si="0"/>
        <v>93</v>
      </c>
    </row>
    <row r="14" spans="1:9" x14ac:dyDescent="0.35">
      <c r="A14" s="12" t="s">
        <v>61</v>
      </c>
      <c r="B14" s="53">
        <v>5</v>
      </c>
      <c r="C14" s="53">
        <v>129</v>
      </c>
      <c r="D14" s="53">
        <v>190</v>
      </c>
      <c r="E14" s="53">
        <v>55</v>
      </c>
      <c r="F14" s="53">
        <v>7</v>
      </c>
      <c r="G14" s="25">
        <v>32</v>
      </c>
      <c r="I14" s="58">
        <f t="shared" si="0"/>
        <v>70</v>
      </c>
    </row>
    <row r="15" spans="1:9" x14ac:dyDescent="0.35">
      <c r="A15" s="98" t="s">
        <v>71</v>
      </c>
      <c r="B15" s="106">
        <v>6</v>
      </c>
      <c r="C15" s="106">
        <v>131</v>
      </c>
      <c r="D15" s="106">
        <v>162</v>
      </c>
      <c r="E15" s="106">
        <v>65</v>
      </c>
      <c r="F15" s="106">
        <v>14</v>
      </c>
      <c r="G15" s="100">
        <v>40</v>
      </c>
      <c r="I15" s="107">
        <f t="shared" si="0"/>
        <v>50</v>
      </c>
    </row>
    <row r="16" spans="1:9" x14ac:dyDescent="0.35">
      <c r="A16" s="12" t="s">
        <v>60</v>
      </c>
      <c r="B16" s="53">
        <v>2</v>
      </c>
      <c r="C16" s="53">
        <v>67</v>
      </c>
      <c r="D16" s="53">
        <v>220</v>
      </c>
      <c r="E16" s="53">
        <v>58</v>
      </c>
      <c r="F16" s="53">
        <v>21</v>
      </c>
      <c r="G16" s="25">
        <v>50</v>
      </c>
      <c r="I16" s="58">
        <f t="shared" si="0"/>
        <v>-29</v>
      </c>
    </row>
    <row r="17" spans="1:9" ht="15" thickBot="1" x14ac:dyDescent="0.4">
      <c r="A17" s="101" t="s">
        <v>59</v>
      </c>
      <c r="B17" s="109">
        <v>2</v>
      </c>
      <c r="C17" s="109">
        <v>37</v>
      </c>
      <c r="D17" s="109">
        <v>220</v>
      </c>
      <c r="E17" s="109">
        <v>66</v>
      </c>
      <c r="F17" s="109">
        <v>12</v>
      </c>
      <c r="G17" s="103">
        <v>81</v>
      </c>
      <c r="I17" s="108">
        <f t="shared" si="0"/>
        <v>-49</v>
      </c>
    </row>
    <row r="20" spans="1:9" x14ac:dyDescent="0.35">
      <c r="A20" s="9" t="s">
        <v>73</v>
      </c>
    </row>
    <row r="21" spans="1:9" x14ac:dyDescent="0.35">
      <c r="A21" s="9" t="s">
        <v>74</v>
      </c>
    </row>
    <row r="24" spans="1:9" ht="18.5" x14ac:dyDescent="0.45">
      <c r="A24" s="8" t="s">
        <v>243</v>
      </c>
    </row>
    <row r="26" spans="1:9" ht="15" thickBot="1" x14ac:dyDescent="0.4"/>
    <row r="27" spans="1:9" x14ac:dyDescent="0.35">
      <c r="A27" s="94"/>
      <c r="B27" s="95" t="s">
        <v>28</v>
      </c>
      <c r="C27" s="96" t="s">
        <v>42</v>
      </c>
    </row>
    <row r="28" spans="1:9" x14ac:dyDescent="0.35">
      <c r="A28" s="12" t="s">
        <v>79</v>
      </c>
      <c r="B28" s="48">
        <v>20</v>
      </c>
      <c r="C28" s="25">
        <f>(B28/418)*100</f>
        <v>4.7846889952153111</v>
      </c>
    </row>
    <row r="29" spans="1:9" x14ac:dyDescent="0.35">
      <c r="A29" s="12" t="s">
        <v>80</v>
      </c>
      <c r="B29" s="48">
        <v>52</v>
      </c>
      <c r="C29" s="25">
        <f t="shared" ref="C29:C33" si="1">(B29/418)*100</f>
        <v>12.440191387559809</v>
      </c>
    </row>
    <row r="30" spans="1:9" x14ac:dyDescent="0.35">
      <c r="A30" s="12" t="s">
        <v>81</v>
      </c>
      <c r="B30" s="48">
        <v>125</v>
      </c>
      <c r="C30" s="25">
        <f t="shared" si="1"/>
        <v>29.904306220095695</v>
      </c>
    </row>
    <row r="31" spans="1:9" x14ac:dyDescent="0.35">
      <c r="A31" s="12" t="s">
        <v>82</v>
      </c>
      <c r="B31" s="48">
        <v>157</v>
      </c>
      <c r="C31" s="25">
        <f t="shared" si="1"/>
        <v>37.559808612440193</v>
      </c>
    </row>
    <row r="32" spans="1:9" x14ac:dyDescent="0.35">
      <c r="A32" s="12" t="s">
        <v>83</v>
      </c>
      <c r="B32" s="48">
        <v>54</v>
      </c>
      <c r="C32" s="25">
        <f t="shared" si="1"/>
        <v>12.918660287081341</v>
      </c>
    </row>
    <row r="33" spans="1:3" ht="15" thickBot="1" x14ac:dyDescent="0.4">
      <c r="A33" s="15" t="s">
        <v>67</v>
      </c>
      <c r="B33" s="16">
        <v>10</v>
      </c>
      <c r="C33" s="27">
        <f t="shared" si="1"/>
        <v>2.3923444976076556</v>
      </c>
    </row>
    <row r="36" spans="1:3" ht="18.5" x14ac:dyDescent="0.45">
      <c r="A36" s="8" t="s">
        <v>244</v>
      </c>
    </row>
    <row r="38" spans="1:3" ht="15" thickBot="1" x14ac:dyDescent="0.4"/>
    <row r="39" spans="1:3" x14ac:dyDescent="0.35">
      <c r="A39" s="94"/>
      <c r="B39" s="95" t="s">
        <v>28</v>
      </c>
      <c r="C39" s="96" t="s">
        <v>42</v>
      </c>
    </row>
    <row r="40" spans="1:3" x14ac:dyDescent="0.35">
      <c r="A40" s="12" t="s">
        <v>75</v>
      </c>
      <c r="B40" s="48">
        <v>47</v>
      </c>
      <c r="C40" s="25">
        <f>(B40/418)*100</f>
        <v>11.244019138755981</v>
      </c>
    </row>
    <row r="41" spans="1:3" x14ac:dyDescent="0.35">
      <c r="A41" s="12" t="s">
        <v>76</v>
      </c>
      <c r="B41" s="48">
        <v>130</v>
      </c>
      <c r="C41" s="25">
        <f t="shared" ref="C41:C44" si="2">(B41/418)*100</f>
        <v>31.100478468899524</v>
      </c>
    </row>
    <row r="42" spans="1:3" x14ac:dyDescent="0.35">
      <c r="A42" s="12" t="s">
        <v>77</v>
      </c>
      <c r="B42" s="48">
        <v>141</v>
      </c>
      <c r="C42" s="25">
        <f t="shared" si="2"/>
        <v>33.732057416267942</v>
      </c>
    </row>
    <row r="43" spans="1:3" x14ac:dyDescent="0.35">
      <c r="A43" s="12" t="s">
        <v>78</v>
      </c>
      <c r="B43" s="48">
        <v>82</v>
      </c>
      <c r="C43" s="25">
        <f t="shared" si="2"/>
        <v>19.617224880382775</v>
      </c>
    </row>
    <row r="44" spans="1:3" ht="15" thickBot="1" x14ac:dyDescent="0.4">
      <c r="A44" s="15" t="s">
        <v>67</v>
      </c>
      <c r="B44" s="16">
        <v>18</v>
      </c>
      <c r="C44" s="27">
        <f t="shared" si="2"/>
        <v>4.3062200956937797</v>
      </c>
    </row>
    <row r="47" spans="1:3" ht="18.5" x14ac:dyDescent="0.45">
      <c r="A47" s="8" t="s">
        <v>245</v>
      </c>
    </row>
    <row r="49" spans="1:5" ht="15" thickBot="1" x14ac:dyDescent="0.4"/>
    <row r="50" spans="1:5" x14ac:dyDescent="0.35">
      <c r="A50" s="94"/>
      <c r="B50" s="95" t="s">
        <v>84</v>
      </c>
      <c r="C50" s="95" t="s">
        <v>85</v>
      </c>
      <c r="D50" s="95" t="s">
        <v>86</v>
      </c>
      <c r="E50" s="96" t="s">
        <v>67</v>
      </c>
    </row>
    <row r="51" spans="1:5" x14ac:dyDescent="0.35">
      <c r="A51" s="12" t="s">
        <v>89</v>
      </c>
      <c r="B51" s="48">
        <v>275</v>
      </c>
      <c r="C51" s="48">
        <v>83</v>
      </c>
      <c r="D51" s="48">
        <v>51</v>
      </c>
      <c r="E51" s="14">
        <v>9</v>
      </c>
    </row>
    <row r="52" spans="1:5" x14ac:dyDescent="0.35">
      <c r="A52" s="12" t="s">
        <v>87</v>
      </c>
      <c r="B52" s="48">
        <v>222</v>
      </c>
      <c r="C52" s="48">
        <v>88</v>
      </c>
      <c r="D52" s="48">
        <v>99</v>
      </c>
      <c r="E52" s="14">
        <v>9</v>
      </c>
    </row>
    <row r="53" spans="1:5" x14ac:dyDescent="0.35">
      <c r="A53" s="12" t="s">
        <v>88</v>
      </c>
      <c r="B53" s="48">
        <v>131</v>
      </c>
      <c r="C53" s="48">
        <v>127</v>
      </c>
      <c r="D53" s="48">
        <v>150</v>
      </c>
      <c r="E53" s="14">
        <v>10</v>
      </c>
    </row>
    <row r="54" spans="1:5" ht="15" thickBot="1" x14ac:dyDescent="0.4">
      <c r="A54" s="15" t="s">
        <v>90</v>
      </c>
      <c r="B54" s="16">
        <v>84</v>
      </c>
      <c r="C54" s="16">
        <v>142</v>
      </c>
      <c r="D54" s="16">
        <v>180</v>
      </c>
      <c r="E54" s="17">
        <v>12</v>
      </c>
    </row>
  </sheetData>
  <mergeCells count="1">
    <mergeCell ref="A1:XFD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D25BD-7579-4855-AB14-6B8B1E0B4534}">
  <sheetPr>
    <tabColor theme="1"/>
  </sheetPr>
  <dimension ref="A1:M47"/>
  <sheetViews>
    <sheetView zoomScaleNormal="100" workbookViewId="0">
      <selection sqref="A1:XFD1"/>
    </sheetView>
  </sheetViews>
  <sheetFormatPr defaultColWidth="9.1796875" defaultRowHeight="14.5" x14ac:dyDescent="0.35"/>
  <cols>
    <col min="1" max="1" width="65" customWidth="1"/>
    <col min="2" max="2" width="14" bestFit="1" customWidth="1"/>
    <col min="3" max="3" width="16.1796875" customWidth="1"/>
    <col min="4" max="4" width="14" bestFit="1" customWidth="1"/>
    <col min="5" max="5" width="16.1796875" customWidth="1"/>
    <col min="6" max="6" width="14" bestFit="1" customWidth="1"/>
    <col min="7" max="7" width="16.1796875" customWidth="1"/>
    <col min="8" max="8" width="14.7265625" customWidth="1"/>
    <col min="9" max="9" width="14" bestFit="1" customWidth="1"/>
    <col min="10" max="10" width="15.81640625" bestFit="1" customWidth="1"/>
    <col min="11" max="11" width="14" bestFit="1" customWidth="1"/>
    <col min="12" max="12" width="15.81640625" bestFit="1" customWidth="1"/>
    <col min="13" max="13" width="35.54296875" customWidth="1"/>
  </cols>
  <sheetData>
    <row r="1" spans="1:8" s="118" customFormat="1" ht="18.5" x14ac:dyDescent="0.45">
      <c r="A1" s="118" t="s">
        <v>51</v>
      </c>
    </row>
    <row r="3" spans="1:8" ht="18.5" x14ac:dyDescent="0.45">
      <c r="A3" s="8" t="s">
        <v>246</v>
      </c>
    </row>
    <row r="4" spans="1:8" x14ac:dyDescent="0.35">
      <c r="A4" s="9" t="s">
        <v>36</v>
      </c>
    </row>
    <row r="5" spans="1:8" ht="19" thickBot="1" x14ac:dyDescent="0.5">
      <c r="A5" s="8"/>
      <c r="B5" s="9"/>
    </row>
    <row r="6" spans="1:8" ht="15" thickBot="1" x14ac:dyDescent="0.4">
      <c r="B6" s="122" t="s">
        <v>7</v>
      </c>
      <c r="C6" s="123"/>
      <c r="D6" s="123"/>
      <c r="E6" s="123"/>
      <c r="F6" s="123"/>
      <c r="G6" s="123"/>
      <c r="H6" s="124"/>
    </row>
    <row r="7" spans="1:8" ht="15" thickBot="1" x14ac:dyDescent="0.4">
      <c r="A7" s="10"/>
      <c r="B7" s="46">
        <v>2015</v>
      </c>
      <c r="C7" s="46">
        <v>2016</v>
      </c>
      <c r="D7" s="46">
        <v>2017</v>
      </c>
      <c r="E7" s="46">
        <v>2018</v>
      </c>
      <c r="F7" s="46">
        <v>2019</v>
      </c>
      <c r="G7" s="47">
        <v>2020</v>
      </c>
      <c r="H7" s="46">
        <v>2021</v>
      </c>
    </row>
    <row r="8" spans="1:8" x14ac:dyDescent="0.35">
      <c r="A8" s="37" t="s">
        <v>8</v>
      </c>
      <c r="B8" s="50" t="s">
        <v>9</v>
      </c>
      <c r="C8" s="50" t="s">
        <v>9</v>
      </c>
      <c r="D8" s="51">
        <v>14</v>
      </c>
      <c r="E8" s="51">
        <v>19</v>
      </c>
      <c r="F8" s="51">
        <v>23</v>
      </c>
      <c r="G8" s="51">
        <v>2</v>
      </c>
      <c r="H8" s="52">
        <v>0</v>
      </c>
    </row>
    <row r="9" spans="1:8" x14ac:dyDescent="0.35">
      <c r="A9" s="12" t="s">
        <v>10</v>
      </c>
      <c r="B9" s="49" t="s">
        <v>9</v>
      </c>
      <c r="C9" s="49" t="s">
        <v>9</v>
      </c>
      <c r="D9" s="49" t="s">
        <v>9</v>
      </c>
      <c r="E9" s="49" t="s">
        <v>9</v>
      </c>
      <c r="F9" s="49" t="s">
        <v>9</v>
      </c>
      <c r="G9" s="48">
        <v>16</v>
      </c>
      <c r="H9" s="14">
        <v>22</v>
      </c>
    </row>
    <row r="10" spans="1:8" x14ac:dyDescent="0.35">
      <c r="A10" s="12" t="s">
        <v>11</v>
      </c>
      <c r="B10" s="48">
        <v>16</v>
      </c>
      <c r="C10" s="48">
        <v>25</v>
      </c>
      <c r="D10" s="48">
        <v>24</v>
      </c>
      <c r="E10" s="48">
        <v>30</v>
      </c>
      <c r="F10" s="48">
        <v>14</v>
      </c>
      <c r="G10" s="48">
        <v>20</v>
      </c>
      <c r="H10" s="14">
        <v>16</v>
      </c>
    </row>
    <row r="11" spans="1:8" x14ac:dyDescent="0.35">
      <c r="A11" s="12" t="s">
        <v>12</v>
      </c>
      <c r="B11" s="48">
        <v>16</v>
      </c>
      <c r="C11" s="48">
        <v>20</v>
      </c>
      <c r="D11" s="48">
        <v>16</v>
      </c>
      <c r="E11" s="48">
        <v>12</v>
      </c>
      <c r="F11" s="48">
        <v>8</v>
      </c>
      <c r="G11" s="48">
        <v>12</v>
      </c>
      <c r="H11" s="14">
        <v>14</v>
      </c>
    </row>
    <row r="12" spans="1:8" x14ac:dyDescent="0.35">
      <c r="A12" s="12" t="s">
        <v>13</v>
      </c>
      <c r="B12" s="48">
        <v>12</v>
      </c>
      <c r="C12" s="48">
        <v>14</v>
      </c>
      <c r="D12" s="48">
        <v>14</v>
      </c>
      <c r="E12" s="48">
        <v>13</v>
      </c>
      <c r="F12" s="48">
        <v>16</v>
      </c>
      <c r="G12" s="48">
        <v>20</v>
      </c>
      <c r="H12" s="14">
        <v>9</v>
      </c>
    </row>
    <row r="13" spans="1:8" x14ac:dyDescent="0.35">
      <c r="A13" s="12" t="s">
        <v>14</v>
      </c>
      <c r="B13" s="48">
        <v>8</v>
      </c>
      <c r="C13" s="48">
        <v>8</v>
      </c>
      <c r="D13" s="48">
        <v>9</v>
      </c>
      <c r="E13" s="48">
        <v>12</v>
      </c>
      <c r="F13" s="48">
        <v>7</v>
      </c>
      <c r="G13" s="48">
        <v>15</v>
      </c>
      <c r="H13" s="14">
        <v>9</v>
      </c>
    </row>
    <row r="14" spans="1:8" x14ac:dyDescent="0.35">
      <c r="A14" s="12" t="s">
        <v>15</v>
      </c>
      <c r="B14" s="48">
        <v>17</v>
      </c>
      <c r="C14" s="48">
        <v>19</v>
      </c>
      <c r="D14" s="48">
        <v>17</v>
      </c>
      <c r="E14" s="48">
        <v>11</v>
      </c>
      <c r="F14" s="48">
        <v>18</v>
      </c>
      <c r="G14" s="48">
        <v>5</v>
      </c>
      <c r="H14" s="14">
        <v>4</v>
      </c>
    </row>
    <row r="15" spans="1:8" ht="15" thickBot="1" x14ac:dyDescent="0.4">
      <c r="A15" s="15" t="s">
        <v>16</v>
      </c>
      <c r="B15" s="16">
        <v>9</v>
      </c>
      <c r="C15" s="16">
        <v>10</v>
      </c>
      <c r="D15" s="16">
        <v>7</v>
      </c>
      <c r="E15" s="16">
        <v>10</v>
      </c>
      <c r="F15" s="16">
        <v>11</v>
      </c>
      <c r="G15" s="16">
        <v>19</v>
      </c>
      <c r="H15" s="17">
        <v>15</v>
      </c>
    </row>
    <row r="17" spans="1:13" s="16" customFormat="1" ht="43" customHeight="1" thickBot="1" x14ac:dyDescent="0.4">
      <c r="A17" s="121" t="s">
        <v>37</v>
      </c>
      <c r="B17" s="121"/>
      <c r="C17" s="121"/>
      <c r="D17" s="121"/>
      <c r="E17" s="121"/>
      <c r="F17" s="121"/>
      <c r="G17" s="121"/>
    </row>
    <row r="18" spans="1:13" x14ac:dyDescent="0.35">
      <c r="A18" s="125"/>
      <c r="B18" s="125"/>
      <c r="C18" s="125"/>
      <c r="D18" s="125"/>
      <c r="E18" s="125"/>
      <c r="F18" s="125"/>
      <c r="G18" s="125"/>
    </row>
    <row r="20" spans="1:13" ht="18.5" x14ac:dyDescent="0.45">
      <c r="A20" s="8" t="s">
        <v>244</v>
      </c>
      <c r="C20" s="18"/>
    </row>
    <row r="21" spans="1:13" x14ac:dyDescent="0.35">
      <c r="A21" s="9" t="s">
        <v>38</v>
      </c>
      <c r="C21" s="18"/>
    </row>
    <row r="22" spans="1:13" ht="15" thickBot="1" x14ac:dyDescent="0.4">
      <c r="A22" s="9"/>
      <c r="C22" s="18"/>
    </row>
    <row r="23" spans="1:13" ht="15" thickBot="1" x14ac:dyDescent="0.4">
      <c r="B23" s="122" t="s">
        <v>7</v>
      </c>
      <c r="C23" s="123"/>
      <c r="D23" s="123"/>
      <c r="E23" s="123"/>
      <c r="F23" s="123"/>
      <c r="G23" s="123"/>
      <c r="H23" s="124"/>
      <c r="I23" s="19"/>
      <c r="J23" s="19"/>
      <c r="K23" s="19"/>
      <c r="L23" s="9"/>
      <c r="M23" s="9"/>
    </row>
    <row r="24" spans="1:13" ht="15" thickBot="1" x14ac:dyDescent="0.4">
      <c r="A24" s="10"/>
      <c r="B24" s="20">
        <v>2015</v>
      </c>
      <c r="C24" s="20">
        <v>2016</v>
      </c>
      <c r="D24" s="20">
        <v>2017</v>
      </c>
      <c r="E24" s="20">
        <v>2018</v>
      </c>
      <c r="F24" s="20">
        <v>2019</v>
      </c>
      <c r="G24" s="21">
        <v>2020</v>
      </c>
      <c r="H24" s="21">
        <v>2021</v>
      </c>
      <c r="I24" s="23"/>
      <c r="J24" s="22"/>
      <c r="K24" s="23"/>
      <c r="L24" s="22"/>
      <c r="M24" s="23"/>
    </row>
    <row r="25" spans="1:13" x14ac:dyDescent="0.35">
      <c r="A25" s="37" t="s">
        <v>17</v>
      </c>
      <c r="B25" s="54">
        <v>86.187845303867405</v>
      </c>
      <c r="C25" s="54">
        <v>84.474885844748854</v>
      </c>
      <c r="D25" s="54">
        <v>79.613733905579394</v>
      </c>
      <c r="E25" s="54">
        <v>81.612090680100764</v>
      </c>
      <c r="F25" s="54">
        <v>68.777292576419214</v>
      </c>
      <c r="G25" s="54">
        <v>25.85227272727273</v>
      </c>
      <c r="H25" s="38">
        <v>20.5</v>
      </c>
      <c r="I25" s="24"/>
      <c r="K25" s="24"/>
    </row>
    <row r="26" spans="1:13" x14ac:dyDescent="0.35">
      <c r="A26" s="12" t="s">
        <v>18</v>
      </c>
      <c r="B26" s="53">
        <v>13.259668508287293</v>
      </c>
      <c r="C26" s="53">
        <v>15.068493150684931</v>
      </c>
      <c r="D26" s="53">
        <v>19.95708154506438</v>
      </c>
      <c r="E26" s="53">
        <v>17.380352644836272</v>
      </c>
      <c r="F26" s="53">
        <v>28.602620087336245</v>
      </c>
      <c r="G26" s="53">
        <v>36.93181818181818</v>
      </c>
      <c r="H26" s="25">
        <v>35.25</v>
      </c>
      <c r="I26" s="24"/>
      <c r="K26" s="24"/>
    </row>
    <row r="27" spans="1:13" x14ac:dyDescent="0.35">
      <c r="A27" s="12" t="s">
        <v>19</v>
      </c>
      <c r="B27" s="53">
        <v>0.55248618784530379</v>
      </c>
      <c r="C27" s="53">
        <v>0.45662100456621002</v>
      </c>
      <c r="D27" s="53">
        <v>0.42918454935622319</v>
      </c>
      <c r="E27" s="53">
        <v>1.0075566750629723</v>
      </c>
      <c r="F27" s="53">
        <v>2.6200873362445414</v>
      </c>
      <c r="G27" s="53">
        <v>26.988636363636363</v>
      </c>
      <c r="H27" s="25">
        <v>32.5</v>
      </c>
      <c r="I27" s="24"/>
      <c r="K27" s="24"/>
    </row>
    <row r="28" spans="1:13" ht="15" thickBot="1" x14ac:dyDescent="0.4">
      <c r="A28" s="15" t="s">
        <v>20</v>
      </c>
      <c r="B28" s="26">
        <v>0</v>
      </c>
      <c r="C28" s="26">
        <v>0</v>
      </c>
      <c r="D28" s="26">
        <v>0</v>
      </c>
      <c r="E28" s="26">
        <v>0</v>
      </c>
      <c r="F28" s="26">
        <v>0</v>
      </c>
      <c r="G28" s="26">
        <v>10.227272727272728</v>
      </c>
      <c r="H28" s="27">
        <v>11.75</v>
      </c>
      <c r="I28" s="24"/>
      <c r="K28" s="24"/>
    </row>
    <row r="29" spans="1:13" x14ac:dyDescent="0.35">
      <c r="B29" s="24"/>
      <c r="C29" s="24"/>
      <c r="D29" s="24"/>
      <c r="E29" s="24"/>
      <c r="F29" s="24"/>
      <c r="G29" s="24"/>
      <c r="I29" s="24"/>
      <c r="K29" s="24"/>
    </row>
    <row r="30" spans="1:13" s="16" customFormat="1" ht="63.65" customHeight="1" thickBot="1" x14ac:dyDescent="0.4">
      <c r="A30" s="121" t="s">
        <v>21</v>
      </c>
      <c r="B30" s="121"/>
      <c r="C30" s="121"/>
      <c r="D30" s="121"/>
      <c r="E30" s="121"/>
      <c r="F30" s="121"/>
      <c r="G30" s="121"/>
      <c r="I30" s="26"/>
    </row>
    <row r="31" spans="1:13" x14ac:dyDescent="0.35">
      <c r="A31" s="28"/>
      <c r="C31" s="18"/>
    </row>
    <row r="33" spans="1:12" ht="18.5" x14ac:dyDescent="0.45">
      <c r="A33" s="8" t="s">
        <v>247</v>
      </c>
      <c r="C33" s="18"/>
    </row>
    <row r="34" spans="1:12" ht="15" thickBot="1" x14ac:dyDescent="0.4">
      <c r="A34" s="29"/>
      <c r="C34" s="18"/>
      <c r="H34" s="30" t="s">
        <v>22</v>
      </c>
    </row>
    <row r="35" spans="1:12" ht="15" thickBot="1" x14ac:dyDescent="0.4">
      <c r="B35" s="126" t="s">
        <v>23</v>
      </c>
      <c r="C35" s="127"/>
      <c r="D35" s="126" t="s">
        <v>24</v>
      </c>
      <c r="E35" s="127"/>
      <c r="F35" s="126" t="s">
        <v>25</v>
      </c>
      <c r="G35" s="127"/>
      <c r="I35" s="119" t="s">
        <v>26</v>
      </c>
      <c r="J35" s="120"/>
      <c r="K35" s="119" t="s">
        <v>27</v>
      </c>
      <c r="L35" s="120"/>
    </row>
    <row r="36" spans="1:12" ht="15" thickBot="1" x14ac:dyDescent="0.4">
      <c r="A36" s="31"/>
      <c r="B36" s="11" t="s">
        <v>28</v>
      </c>
      <c r="C36" s="32" t="s">
        <v>7</v>
      </c>
      <c r="D36" s="11" t="s">
        <v>28</v>
      </c>
      <c r="E36" s="32" t="s">
        <v>7</v>
      </c>
      <c r="F36" s="11" t="s">
        <v>28</v>
      </c>
      <c r="G36" s="32" t="s">
        <v>7</v>
      </c>
      <c r="I36" s="11" t="s">
        <v>28</v>
      </c>
      <c r="J36" s="32" t="s">
        <v>7</v>
      </c>
      <c r="K36" s="11" t="s">
        <v>28</v>
      </c>
      <c r="L36" s="33" t="s">
        <v>7</v>
      </c>
    </row>
    <row r="37" spans="1:12" ht="29" x14ac:dyDescent="0.35">
      <c r="A37" s="34" t="s">
        <v>29</v>
      </c>
      <c r="B37" s="35" t="s">
        <v>9</v>
      </c>
      <c r="C37" s="36" t="s">
        <v>9</v>
      </c>
      <c r="D37" s="35" t="s">
        <v>9</v>
      </c>
      <c r="E37" s="36" t="s">
        <v>9</v>
      </c>
      <c r="F37" s="35" t="s">
        <v>9</v>
      </c>
      <c r="G37" s="36" t="s">
        <v>9</v>
      </c>
      <c r="I37" s="37">
        <v>113</v>
      </c>
      <c r="J37" s="38">
        <v>24</v>
      </c>
      <c r="K37">
        <v>70</v>
      </c>
      <c r="L37" s="25">
        <v>19.718309859154928</v>
      </c>
    </row>
    <row r="38" spans="1:12" ht="29" x14ac:dyDescent="0.35">
      <c r="A38" s="34" t="s">
        <v>30</v>
      </c>
      <c r="B38" s="39">
        <v>190</v>
      </c>
      <c r="C38" s="25">
        <v>35</v>
      </c>
      <c r="D38" s="39">
        <v>141</v>
      </c>
      <c r="E38" s="25">
        <v>32.200000000000003</v>
      </c>
      <c r="F38" s="39">
        <v>151</v>
      </c>
      <c r="G38" s="25">
        <v>32</v>
      </c>
      <c r="I38" s="39">
        <v>113</v>
      </c>
      <c r="J38" s="25">
        <v>24</v>
      </c>
      <c r="K38" s="24">
        <v>59</v>
      </c>
      <c r="L38" s="25">
        <v>16.619718309859156</v>
      </c>
    </row>
    <row r="39" spans="1:12" ht="29" x14ac:dyDescent="0.35">
      <c r="A39" s="34" t="s">
        <v>31</v>
      </c>
      <c r="B39" s="12">
        <v>93</v>
      </c>
      <c r="C39" s="25">
        <v>17</v>
      </c>
      <c r="D39" s="40" t="s">
        <v>9</v>
      </c>
      <c r="E39" s="41" t="s">
        <v>9</v>
      </c>
      <c r="F39" s="40" t="s">
        <v>9</v>
      </c>
      <c r="G39" s="41" t="s">
        <v>9</v>
      </c>
      <c r="I39" s="40" t="s">
        <v>9</v>
      </c>
      <c r="J39" s="41" t="s">
        <v>9</v>
      </c>
      <c r="K39" s="13" t="s">
        <v>9</v>
      </c>
      <c r="L39" s="42" t="s">
        <v>9</v>
      </c>
    </row>
    <row r="40" spans="1:12" ht="29" x14ac:dyDescent="0.35">
      <c r="A40" s="34" t="s">
        <v>32</v>
      </c>
      <c r="B40" s="39">
        <v>161</v>
      </c>
      <c r="C40" s="25">
        <v>30</v>
      </c>
      <c r="D40" s="39">
        <f>91+85</f>
        <v>176</v>
      </c>
      <c r="E40" s="25">
        <v>41</v>
      </c>
      <c r="F40" s="39">
        <v>177</v>
      </c>
      <c r="G40" s="25">
        <v>38</v>
      </c>
      <c r="I40" s="12">
        <v>89</v>
      </c>
      <c r="J40" s="25">
        <v>19</v>
      </c>
      <c r="K40" s="24">
        <v>71</v>
      </c>
      <c r="L40" s="25">
        <v>20</v>
      </c>
    </row>
    <row r="41" spans="1:12" x14ac:dyDescent="0.35">
      <c r="A41" s="34" t="s">
        <v>33</v>
      </c>
      <c r="B41" s="39">
        <v>88</v>
      </c>
      <c r="C41" s="25">
        <v>16</v>
      </c>
      <c r="D41" s="39">
        <v>83</v>
      </c>
      <c r="E41" s="25">
        <v>19</v>
      </c>
      <c r="F41" s="39">
        <v>107</v>
      </c>
      <c r="G41" s="25">
        <v>23</v>
      </c>
      <c r="I41" s="12">
        <v>144</v>
      </c>
      <c r="J41" s="25">
        <v>30</v>
      </c>
      <c r="K41" s="24">
        <v>140</v>
      </c>
      <c r="L41" s="25">
        <v>39.436619718309856</v>
      </c>
    </row>
    <row r="42" spans="1:12" ht="15" thickBot="1" x14ac:dyDescent="0.4">
      <c r="A42" s="43" t="s">
        <v>34</v>
      </c>
      <c r="B42" s="44">
        <v>11</v>
      </c>
      <c r="C42" s="27">
        <v>2</v>
      </c>
      <c r="D42" s="44">
        <v>38</v>
      </c>
      <c r="E42" s="27">
        <v>8</v>
      </c>
      <c r="F42" s="44">
        <v>31</v>
      </c>
      <c r="G42" s="27">
        <v>7</v>
      </c>
      <c r="I42" s="15">
        <v>15</v>
      </c>
      <c r="J42" s="27">
        <v>3</v>
      </c>
      <c r="K42" s="26">
        <v>15</v>
      </c>
      <c r="L42" s="27">
        <v>4.225352112676056</v>
      </c>
    </row>
    <row r="43" spans="1:12" x14ac:dyDescent="0.35">
      <c r="C43" s="18"/>
    </row>
    <row r="44" spans="1:12" x14ac:dyDescent="0.35">
      <c r="C44" s="18"/>
      <c r="J44" s="24"/>
    </row>
    <row r="45" spans="1:12" s="16" customFormat="1" ht="78.75" customHeight="1" thickBot="1" x14ac:dyDescent="0.4">
      <c r="A45" s="121" t="s">
        <v>35</v>
      </c>
      <c r="B45" s="121"/>
      <c r="C45" s="121"/>
      <c r="D45" s="121"/>
      <c r="E45" s="121"/>
      <c r="F45" s="121"/>
      <c r="G45" s="121"/>
    </row>
    <row r="46" spans="1:12" x14ac:dyDescent="0.35">
      <c r="A46" s="45"/>
    </row>
    <row r="47" spans="1:12" x14ac:dyDescent="0.35">
      <c r="A47" s="9"/>
    </row>
  </sheetData>
  <mergeCells count="12">
    <mergeCell ref="A1:XFD1"/>
    <mergeCell ref="I35:J35"/>
    <mergeCell ref="K35:L35"/>
    <mergeCell ref="A45:G45"/>
    <mergeCell ref="B6:H6"/>
    <mergeCell ref="B23:H23"/>
    <mergeCell ref="A17:G17"/>
    <mergeCell ref="A18:G18"/>
    <mergeCell ref="A30:G30"/>
    <mergeCell ref="B35:C35"/>
    <mergeCell ref="D35:E35"/>
    <mergeCell ref="F35:G3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 to 2021 data</vt:lpstr>
      <vt:lpstr>Biggest challenges</vt:lpstr>
      <vt:lpstr>Re-shaping energy careers</vt:lpstr>
      <vt:lpstr>Skills strategy</vt:lpstr>
      <vt:lpstr>People pipeline</vt:lpstr>
      <vt:lpstr>Just transition</vt:lpstr>
      <vt:lpstr>Wider trends</vt:lpstr>
      <vt:lpstr>Yearly trends (2015-2021)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de Wijze</dc:creator>
  <cp:lastModifiedBy>Daniel de Wijze</cp:lastModifiedBy>
  <dcterms:created xsi:type="dcterms:W3CDTF">2015-06-05T18:17:20Z</dcterms:created>
  <dcterms:modified xsi:type="dcterms:W3CDTF">2021-07-06T09:48:02Z</dcterms:modified>
</cp:coreProperties>
</file>